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_Komunikace a inženýrské sítě\ul.Valteřická\Lucka\Výběrko\VŘ Přechod_k vyhlášení\P5_VV_zamčené\"/>
    </mc:Choice>
  </mc:AlternateContent>
  <bookViews>
    <workbookView xWindow="-120" yWindow="-120" windowWidth="25440" windowHeight="15990" activeTab="2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6" i="3" l="1"/>
  <c r="G144" i="3"/>
  <c r="G142" i="3"/>
  <c r="G140" i="3"/>
  <c r="G139" i="3"/>
  <c r="G138" i="3"/>
  <c r="G137" i="3"/>
  <c r="G136" i="3"/>
  <c r="G135" i="3"/>
  <c r="G134" i="3"/>
  <c r="G133" i="3"/>
  <c r="G131" i="3"/>
  <c r="G129" i="3"/>
  <c r="G128" i="3"/>
  <c r="G127" i="3"/>
  <c r="G126" i="3"/>
  <c r="G124" i="3"/>
  <c r="G123" i="3"/>
  <c r="G121" i="3"/>
  <c r="G120" i="3"/>
  <c r="G119" i="3"/>
  <c r="G110" i="3"/>
  <c r="G109" i="3"/>
  <c r="G108" i="3"/>
  <c r="G107" i="3"/>
  <c r="G106" i="3"/>
  <c r="G105" i="3"/>
  <c r="G104" i="3"/>
  <c r="G103" i="3"/>
  <c r="G102" i="3"/>
  <c r="G101" i="3"/>
  <c r="G100" i="3"/>
  <c r="G98" i="3"/>
  <c r="G90" i="3"/>
  <c r="G88" i="3"/>
  <c r="G86" i="3"/>
  <c r="G84" i="3"/>
  <c r="G83" i="3"/>
  <c r="G82" i="3"/>
  <c r="G81" i="3"/>
  <c r="G79" i="3"/>
  <c r="G77" i="3"/>
  <c r="G75" i="3"/>
  <c r="G73" i="3"/>
  <c r="G71" i="3"/>
  <c r="G68" i="3"/>
  <c r="G69" i="3" s="1"/>
  <c r="D14" i="2" s="1"/>
  <c r="G59" i="3"/>
  <c r="G57" i="3"/>
  <c r="G55" i="3"/>
  <c r="G53" i="3"/>
  <c r="G51" i="3"/>
  <c r="G49" i="3"/>
  <c r="G47" i="3"/>
  <c r="G45" i="3"/>
  <c r="G43" i="3"/>
  <c r="G41" i="3"/>
  <c r="G40" i="3"/>
  <c r="G38" i="3"/>
  <c r="G36" i="3"/>
  <c r="G35" i="3"/>
  <c r="G34" i="3"/>
  <c r="G32" i="3"/>
  <c r="G30" i="3"/>
  <c r="G28" i="3"/>
  <c r="G19" i="3"/>
  <c r="G18" i="3"/>
  <c r="G17" i="3"/>
  <c r="G14" i="3"/>
  <c r="G13" i="3"/>
  <c r="G12" i="3"/>
  <c r="D149" i="3" l="1"/>
  <c r="G149" i="3" s="1"/>
  <c r="G147" i="3"/>
  <c r="G150" i="3" s="1"/>
  <c r="D16" i="2" s="1"/>
  <c r="G111" i="3"/>
  <c r="D20" i="2" s="1"/>
  <c r="D21" i="2" s="1"/>
  <c r="G91" i="3"/>
  <c r="D15" i="2" s="1"/>
  <c r="G61" i="3"/>
  <c r="D13" i="2" s="1"/>
  <c r="G20" i="3"/>
  <c r="D12" i="2" s="1"/>
  <c r="G15" i="3"/>
  <c r="D11" i="2" s="1"/>
  <c r="D17" i="2" l="1"/>
  <c r="D23" i="2" s="1"/>
</calcChain>
</file>

<file path=xl/sharedStrings.xml><?xml version="1.0" encoding="utf-8"?>
<sst xmlns="http://schemas.openxmlformats.org/spreadsheetml/2006/main" count="497" uniqueCount="249">
  <si>
    <r>
      <rPr>
        <b/>
        <sz val="16"/>
        <color rgb="FFFF0000"/>
        <rFont val="Arial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</si>
  <si>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</si>
  <si>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</si>
  <si>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</si>
  <si>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</si>
  <si>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007/19-2022</t>
  </si>
  <si>
    <t>Název:</t>
  </si>
  <si>
    <t>Vrchlabí, ul. Valteřická - přechod pro chodce</t>
  </si>
  <si>
    <t/>
  </si>
  <si>
    <t>Veřejné osvětlení</t>
  </si>
  <si>
    <t>Investor:</t>
  </si>
  <si>
    <t xml:space="preserve">Město Vrchlabí, </t>
  </si>
  <si>
    <t>Zámek čp.1,  Vrchlabí</t>
  </si>
  <si>
    <t>vypracoval:</t>
  </si>
  <si>
    <t>Lukáš Jirásek</t>
  </si>
  <si>
    <t>e-mail:</t>
  </si>
  <si>
    <t>telefon:</t>
  </si>
  <si>
    <t>dne:</t>
  </si>
  <si>
    <t>04.04.2022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</si>
  <si>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</si>
  <si>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</si>
  <si>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</si>
  <si>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</si>
  <si>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</si>
  <si>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</si>
  <si>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</si>
  <si>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</si>
  <si>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</si>
  <si>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</si>
  <si>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5.</t>
  </si>
  <si>
    <t>6.</t>
  </si>
  <si>
    <t>7.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</si>
  <si>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</si>
  <si>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</si>
  <si>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</si>
  <si>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</si>
  <si>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</si>
  <si>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</si>
  <si>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</si>
  <si>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</si>
  <si>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</si>
  <si>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</si>
  <si>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210204011</t>
  </si>
  <si>
    <t>Demontáž stožárů osvětlení ocelových samostatně stojících délky do 12 m (pro opětovnou montáž)</t>
  </si>
  <si>
    <t>1,00</t>
  </si>
  <si>
    <t>ks</t>
  </si>
  <si>
    <t>210204103</t>
  </si>
  <si>
    <t>Demontáž výložníků osvětlení jednoramenných sloupových hmotnosti do 35 kg (pro opětovnou montáž)</t>
  </si>
  <si>
    <t>210204201</t>
  </si>
  <si>
    <t>Demontáž elektrovýzbroje stožárů osvětlení 1 okruh (pro opětovnou montáž)</t>
  </si>
  <si>
    <t>Montáž stožárů osvětlení ocelových samostatně stojících délky do 12 m</t>
  </si>
  <si>
    <t>3,00</t>
  </si>
  <si>
    <t>Montáž výložníků osvětlení jednoramenných sloupových hmotnosti do 35 kg</t>
  </si>
  <si>
    <t>Montáž elektrovýzbroje stožárů osvětlení 1 okruh</t>
  </si>
  <si>
    <t>46-M - Zemní a pomocné stavební práce při elektromontážích</t>
  </si>
  <si>
    <t>460010024</t>
  </si>
  <si>
    <t>Vytyčení trasy vedení kabelového podzemního v zastavěném prostoru</t>
  </si>
  <si>
    <t>0,45</t>
  </si>
  <si>
    <t>km</t>
  </si>
  <si>
    <t>1+7+(7+14)+16</t>
  </si>
  <si>
    <t>460161132</t>
  </si>
  <si>
    <t>Hloubení kabelových rýh ručně š 35 cm hl 40 cm v hornině tř I skupiny 3</t>
  </si>
  <si>
    <t>37,00</t>
  </si>
  <si>
    <t>m</t>
  </si>
  <si>
    <t>(7+14)+16</t>
  </si>
  <si>
    <t>460161162</t>
  </si>
  <si>
    <t>Hloubení kabelových rýh ručně š 35 cm hl 70 cm v hornině tř I skupiny 3</t>
  </si>
  <si>
    <t>8,00</t>
  </si>
  <si>
    <t>1+7</t>
  </si>
  <si>
    <t>460241111</t>
  </si>
  <si>
    <t>Příplatek za ztížení vykopávky při elektromontážích v blízkosti podzemního vedení</t>
  </si>
  <si>
    <t>5,00</t>
  </si>
  <si>
    <t>m3</t>
  </si>
  <si>
    <t>460242221</t>
  </si>
  <si>
    <t>Provizorní zajištění kabelů ve výkopech při jejich souběhu</t>
  </si>
  <si>
    <t>30,00</t>
  </si>
  <si>
    <t>460431142</t>
  </si>
  <si>
    <t>Zásyp kabelových rýh ručně se zhutněním š 35 cm hl 40 cm z horniny tř I skupiny 3</t>
  </si>
  <si>
    <t>460431172</t>
  </si>
  <si>
    <t>Zásyp kabelových rýh ručně se zhutněním š 35 cm hl 70 cm z horniny tř I skupiny 3</t>
  </si>
  <si>
    <t>460611113</t>
  </si>
  <si>
    <t>Vrty nepažené pro stožáry průměru do 55 cm, hloubky do 2 m v hornině tř vrtatelnosti III</t>
  </si>
  <si>
    <t>460641113</t>
  </si>
  <si>
    <t>Základové konstrukce při elektromontážích z monolitického betonu tř. C 16/20</t>
  </si>
  <si>
    <t>1,50</t>
  </si>
  <si>
    <t>3*0,5</t>
  </si>
  <si>
    <t>460671112</t>
  </si>
  <si>
    <t>Výstražná fólie pro krytí kabelů šířky 25 cm</t>
  </si>
  <si>
    <t>45,00</t>
  </si>
  <si>
    <t>460791212</t>
  </si>
  <si>
    <t>Montáž trubek ochranných plastových ohebných do 50 mm uložených do rýhy</t>
  </si>
  <si>
    <t>85,00</t>
  </si>
  <si>
    <t>3+12+48+22</t>
  </si>
  <si>
    <t>460871153</t>
  </si>
  <si>
    <t>Podklad vozovky a chodníku z kameniva drceného se zhutněním při elektromontážích tloušťky do 20 cm</t>
  </si>
  <si>
    <t>m2</t>
  </si>
  <si>
    <t>16*0,5</t>
  </si>
  <si>
    <t>460911122</t>
  </si>
  <si>
    <t>Očištění dlaždic betonových tvarovaných nebo zámkových z rozebraných dlažeb při elektromontážích</t>
  </si>
  <si>
    <t>460921222</t>
  </si>
  <si>
    <t>Kladení dlažby po překopech při elektromontážích dlaždice betonové zámkové do lože z kameniva těženého</t>
  </si>
  <si>
    <t>468011122</t>
  </si>
  <si>
    <t>Odstranění podkladu nebo krytu komunikace při elektromontážích z kameniva drceného tloušťky do 20 cm</t>
  </si>
  <si>
    <t>468021221</t>
  </si>
  <si>
    <t>Rozebrání dlažeb při elektromontážích ručně z dlaždic zámkových do písku spáry nezalité</t>
  </si>
  <si>
    <t>469981111</t>
  </si>
  <si>
    <t>Přesun hmot pro pomocné stavební práce při elektromotážích</t>
  </si>
  <si>
    <t>(3*0,5)+3,5</t>
  </si>
  <si>
    <t>469981211</t>
  </si>
  <si>
    <t>Příplatek k přesunu hmot pro pomocné stavební práce při elektromotážích ZKD 1000 m</t>
  </si>
  <si>
    <t>50,00</t>
  </si>
  <si>
    <t>10*((3*0,5)+3,5)</t>
  </si>
  <si>
    <t>800-741 - Elektroinstalace - silnoproud</t>
  </si>
  <si>
    <t>741373002</t>
  </si>
  <si>
    <t>Demontáž svítidlo výbojkové průmyslové stropní na výložník (pro opětovnou montáž)</t>
  </si>
  <si>
    <t>741122122</t>
  </si>
  <si>
    <t>Montáž kabel Cu plný kulatý žíla 3x1,5 až 6 mm2 zatažený v trubkách (CYKY)</t>
  </si>
  <si>
    <t>11+9+10</t>
  </si>
  <si>
    <t>741123224</t>
  </si>
  <si>
    <t>Montáž kabel Al plný nebo laněný kulatý žíla 4x16 mm2 uložený volně (např. AYKY)</t>
  </si>
  <si>
    <t>741130001</t>
  </si>
  <si>
    <t>Ukončení vodič izolovaný do 2,5mm2 v rozváděči nebo na přístroji</t>
  </si>
  <si>
    <t>18,00</t>
  </si>
  <si>
    <t>(2*3)*16</t>
  </si>
  <si>
    <t>741130006</t>
  </si>
  <si>
    <t>Ukončení vodič izolovaný do 16 mm2 v rozváděči nebo na přístroji</t>
  </si>
  <si>
    <t>Připojení uzemnění na sloup VO.</t>
  </si>
  <si>
    <t>28,00</t>
  </si>
  <si>
    <t>4*7</t>
  </si>
  <si>
    <t>741320041</t>
  </si>
  <si>
    <t>Montáž pojistka - patrona do 60 A se styčným kroužkem se zapojením vodičů</t>
  </si>
  <si>
    <t>741322001</t>
  </si>
  <si>
    <t>Montáž svodiče bleskových proudů nn typ 1 jednopólových impulzní proud do 35 kA</t>
  </si>
  <si>
    <t>2,00</t>
  </si>
  <si>
    <t>Montáž svítidlo výbojkové průmyslové stropní na výložník</t>
  </si>
  <si>
    <t>741410021</t>
  </si>
  <si>
    <t>Montáž vodič uzemňovací pásek průřezu do 120 mm2 v městské zástavbě v zemi</t>
  </si>
  <si>
    <t>741410041</t>
  </si>
  <si>
    <t>Montáž vodič uzemňovací drát nebo lano D do 10 mm v městské zástavbě</t>
  </si>
  <si>
    <t>26,00</t>
  </si>
  <si>
    <t>(3*2)+20</t>
  </si>
  <si>
    <t>741420022</t>
  </si>
  <si>
    <t>Montáž svorka hromosvodná se 3 šrouby</t>
  </si>
  <si>
    <t>7,00</t>
  </si>
  <si>
    <t>4+3</t>
  </si>
  <si>
    <t>741810002</t>
  </si>
  <si>
    <t>Celková prohlídka elektrického rozvodu a zařízení přes 100 000 do 500 000,- Kč</t>
  </si>
  <si>
    <t>Ostatní a vedlejší náklady</t>
  </si>
  <si>
    <t>00001</t>
  </si>
  <si>
    <t>Přípatek za zatahování kabelu do chráničky</t>
  </si>
  <si>
    <t>105,00</t>
  </si>
  <si>
    <t>(3+12+48+22)+20</t>
  </si>
  <si>
    <t>00002</t>
  </si>
  <si>
    <t>Napojení ve stávajícím svítidle VO</t>
  </si>
  <si>
    <t>00003</t>
  </si>
  <si>
    <t>Napojení na stávající uzemnění</t>
  </si>
  <si>
    <t>00004</t>
  </si>
  <si>
    <t>Vyhledání stávajícího kabelového vedení VO</t>
  </si>
  <si>
    <t>00005</t>
  </si>
  <si>
    <t>Uzemnění - ochrana proti korozi</t>
  </si>
  <si>
    <t>00006</t>
  </si>
  <si>
    <t>Poplatek za recyklaci svítidla</t>
  </si>
  <si>
    <t>00007</t>
  </si>
  <si>
    <t>Zaměření skutečného provedení VO</t>
  </si>
  <si>
    <t>00008</t>
  </si>
  <si>
    <t>Dokumentace skutečného provedení stavby</t>
  </si>
  <si>
    <t>00009</t>
  </si>
  <si>
    <t>Zařízení staveniště</t>
  </si>
  <si>
    <t>00010</t>
  </si>
  <si>
    <t>Náklady na dopravu</t>
  </si>
  <si>
    <t>00011</t>
  </si>
  <si>
    <t>Koordinace prací s investorem a dodavatelem stavby</t>
  </si>
  <si>
    <t>00012</t>
  </si>
  <si>
    <t>Komplexní zkoušky, vč. vypracování harmonogramu</t>
  </si>
  <si>
    <t>Materiály</t>
  </si>
  <si>
    <t>00925</t>
  </si>
  <si>
    <t>Pojistková vložka 6A</t>
  </si>
  <si>
    <t>01001</t>
  </si>
  <si>
    <t>Přepěťová ochrana na DIN lištu, typ 1+2, 25kA (10/350)</t>
  </si>
  <si>
    <t>01403</t>
  </si>
  <si>
    <t>FeZn 30x4mm</t>
  </si>
  <si>
    <t>01404</t>
  </si>
  <si>
    <t>FeZn R=10mm</t>
  </si>
  <si>
    <t>01405</t>
  </si>
  <si>
    <t>FeZn R=10mm s PVC izolací</t>
  </si>
  <si>
    <t>8*2</t>
  </si>
  <si>
    <t>01430</t>
  </si>
  <si>
    <t>Svorka SR02</t>
  </si>
  <si>
    <t>01431</t>
  </si>
  <si>
    <t>Svorka SR03</t>
  </si>
  <si>
    <t>01594</t>
  </si>
  <si>
    <t>Kabelové oko na FeZn drát 10mm2, vč. pérové a vějířové podložky</t>
  </si>
  <si>
    <t>02985</t>
  </si>
  <si>
    <t>CYKY-J 3x1.5mm2</t>
  </si>
  <si>
    <t>02995</t>
  </si>
  <si>
    <t>AYKY-J 4x16mm2</t>
  </si>
  <si>
    <t>48001</t>
  </si>
  <si>
    <t>Svítidlo pro nasvětlení přechodu pro chodce, zdroj LED 54W, 7000lm, úhel naklonění 15°, úhel natočení 10° - typ dle správce VO</t>
  </si>
  <si>
    <t>48011</t>
  </si>
  <si>
    <t>Ocelový silniční třístupňový stožár 9,5 m, s ocelovou manžetou, 159mm-108mm-89mm, žárový pozink - typ dle správce VO</t>
  </si>
  <si>
    <t>48012</t>
  </si>
  <si>
    <t>Ocelový silniční třístupňový stožár pro nasvětlení přechodu pro chodce 6,2 m, s ocelovou manžetou, 133mm-108mm-89mm, žárový pozink - typ dle správce VO</t>
  </si>
  <si>
    <t>48013</t>
  </si>
  <si>
    <t>Ocelový silniční třístupňový stožár pro nasvětlení přechodu pro chodce 6,5 m, s ocelovou manžetou, 159mm-133mm-114mm, žárový pozink - typ dle správce VO</t>
  </si>
  <si>
    <t>48021</t>
  </si>
  <si>
    <t>Ocelový silniční rovný výložník, délka vyložení 2,0m, žárový pozink - typ dle správce VO</t>
  </si>
  <si>
    <t>48022</t>
  </si>
  <si>
    <t>Ocelový rovný výložník pro nasvětlení přechodu pro chodce, délka vyložení 2,0m, žárový pozink - typ dle správce VO</t>
  </si>
  <si>
    <t>48023</t>
  </si>
  <si>
    <t>Ocelový rovný výložník pro nasvětlení přechodu pro chodce, délka vyložení 3,0m, žárový pozink - typ dle správce VO</t>
  </si>
  <si>
    <t>48121</t>
  </si>
  <si>
    <t>Stožárová svorkovnice SR, 1 pojistka</t>
  </si>
  <si>
    <t>19+3</t>
  </si>
  <si>
    <t>90001</t>
  </si>
  <si>
    <t>Fólie z polyetylenu šíře 220mm</t>
  </si>
  <si>
    <t>90021</t>
  </si>
  <si>
    <t>Chránička ohebná korugovaná HDPE40</t>
  </si>
  <si>
    <t>90061</t>
  </si>
  <si>
    <t>Stožárové pouzdro 315*1500mm</t>
  </si>
  <si>
    <t>Sollertia spol. s r.o.</t>
  </si>
  <si>
    <t>Elektromontážní práce – silnoproud demontáže celkem:</t>
  </si>
  <si>
    <t>Elektromontážní práce – silnoproud montáže celkem:</t>
  </si>
  <si>
    <t>Zemní a pomocné stavební práce při elektromontážích celkem:</t>
  </si>
  <si>
    <t>Elektroinstalace - silnoproud demontáže celkem:</t>
  </si>
  <si>
    <t>Elektroinstalace - silnoproud montáže celkem:</t>
  </si>
  <si>
    <t>Ostatní a vedlejší náklady celkem:</t>
  </si>
  <si>
    <t>Materiály celkem:</t>
  </si>
  <si>
    <t>Prořez</t>
  </si>
  <si>
    <t>%</t>
  </si>
  <si>
    <t>Materiály vč. prořezu celkem: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</si>
  <si>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</si>
  <si>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</si>
  <si>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</si>
  <si>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21-M - Elektromontážní práce – silnoproud - DEMONTÁŽ</t>
  </si>
  <si>
    <t>21-M - Elektromontážní práce – silnoproud - MONTÁŽ</t>
  </si>
  <si>
    <t>46-M - Zemní a pomocné stavební práce při elektromontážích - MONTÁŽ</t>
  </si>
  <si>
    <t>800-741 - Elektroinstalace - silnoproud - DEMONTÁŽ</t>
  </si>
  <si>
    <t>800-741 - Elektroinstalace - silnoproud - MONTÁŽ</t>
  </si>
  <si>
    <t>MATERIÁLY (včetně prořezu)</t>
  </si>
  <si>
    <t>B.</t>
  </si>
  <si>
    <t>OSTATNÍ A VEDLEJŠÍ NÁKLADY</t>
  </si>
  <si>
    <t>CELKEM OSTATNÍ A VEDLEJŠÍ NÁKLADY</t>
  </si>
  <si>
    <t>jirasek@sollertia.cz</t>
  </si>
  <si>
    <t>499 810 309, 604 646 542</t>
  </si>
  <si>
    <t>Výkresová dokumentace :</t>
  </si>
  <si>
    <t>D.1.4.2</t>
  </si>
  <si>
    <t>SOUPIS PRACÍ</t>
  </si>
  <si>
    <t>Soupis prací dle projektové dokumentace DPS z 3.2022</t>
  </si>
  <si>
    <t>Situace 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</si>
</sst>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98">
    <xf numFmtId="0" fontId="2" fillId="0" borderId="0" xfId="0" applyFont="1" applyFill="1" applyBorder="1"/>
    <xf numFmtId="0" fontId="3" fillId="0" borderId="0" xfId="1" applyFont="1" applyAlignment="1">
      <alignment horizontal="center" vertical="top" wrapText="1" readingOrder="1"/>
    </xf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2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9" fillId="0" borderId="11" xfId="1" applyFont="1" applyBorder="1" applyAlignment="1">
      <alignment vertical="center" wrapText="1" readingOrder="1"/>
    </xf>
    <xf numFmtId="164" fontId="9" fillId="0" borderId="11" xfId="1" applyNumberFormat="1" applyFont="1" applyBorder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9" fillId="0" borderId="12" xfId="1" applyFont="1" applyBorder="1" applyAlignment="1">
      <alignment vertical="center" wrapText="1" readingOrder="1"/>
    </xf>
    <xf numFmtId="0" fontId="8" fillId="0" borderId="0" xfId="1" applyFont="1" applyBorder="1" applyAlignment="1">
      <alignment horizontal="right" vertical="center" wrapText="1" readingOrder="1"/>
    </xf>
    <xf numFmtId="0" fontId="2" fillId="0" borderId="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164" fontId="9" fillId="0" borderId="0" xfId="1" applyNumberFormat="1" applyFont="1" applyBorder="1" applyAlignment="1">
      <alignment horizontal="right" vertical="center" wrapText="1" readingOrder="1"/>
    </xf>
    <xf numFmtId="0" fontId="9" fillId="0" borderId="0" xfId="1" applyFont="1" applyBorder="1" applyAlignment="1">
      <alignment vertical="center" wrapText="1" readingOrder="1"/>
    </xf>
    <xf numFmtId="0" fontId="8" fillId="0" borderId="13" xfId="1" applyFont="1" applyBorder="1" applyAlignment="1">
      <alignment horizontal="right" vertical="center" wrapText="1" readingOrder="1"/>
    </xf>
    <xf numFmtId="0" fontId="2" fillId="0" borderId="13" xfId="1" applyFont="1" applyBorder="1" applyAlignment="1">
      <alignment vertical="center" wrapText="1"/>
    </xf>
    <xf numFmtId="165" fontId="19" fillId="0" borderId="13" xfId="1" applyNumberFormat="1" applyFont="1" applyBorder="1" applyAlignment="1">
      <alignment vertical="center" wrapText="1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11" fillId="0" borderId="12" xfId="1" applyFont="1" applyBorder="1" applyAlignment="1">
      <alignment vertical="center" wrapText="1" readingOrder="1"/>
    </xf>
    <xf numFmtId="0" fontId="9" fillId="0" borderId="10" xfId="1" applyFont="1" applyBorder="1" applyAlignment="1">
      <alignment vertical="center" wrapText="1" readingOrder="1"/>
    </xf>
    <xf numFmtId="0" fontId="16" fillId="0" borderId="0" xfId="0" applyFont="1"/>
    <xf numFmtId="0" fontId="21" fillId="0" borderId="0" xfId="1" applyFont="1" applyAlignment="1">
      <alignment vertical="center" wrapText="1" readingOrder="1"/>
    </xf>
    <xf numFmtId="0" fontId="16" fillId="0" borderId="0" xfId="0" applyFont="1" applyAlignment="1">
      <alignment vertical="center"/>
    </xf>
    <xf numFmtId="0" fontId="21" fillId="0" borderId="0" xfId="1" applyFont="1" applyAlignment="1">
      <alignment horizontal="right" vertical="center" wrapText="1" readingOrder="1"/>
    </xf>
    <xf numFmtId="164" fontId="21" fillId="0" borderId="0" xfId="1" applyNumberFormat="1" applyFont="1" applyAlignment="1">
      <alignment horizontal="right" vertical="center" wrapText="1" readingOrder="1"/>
    </xf>
    <xf numFmtId="0" fontId="15" fillId="0" borderId="0" xfId="1" applyFont="1" applyAlignment="1">
      <alignment horizontal="center" vertical="top" wrapText="1" readingOrder="1"/>
    </xf>
    <xf numFmtId="0" fontId="16" fillId="0" borderId="13" xfId="0" applyFont="1" applyBorder="1"/>
    <xf numFmtId="0" fontId="22" fillId="0" borderId="0" xfId="0" applyFont="1" applyAlignment="1">
      <alignment horizontal="right"/>
    </xf>
    <xf numFmtId="0" fontId="23" fillId="0" borderId="9" xfId="1" applyFont="1" applyBorder="1" applyAlignment="1">
      <alignment horizontal="right" vertical="center" wrapText="1" readingOrder="1"/>
    </xf>
    <xf numFmtId="0" fontId="23" fillId="0" borderId="9" xfId="1" applyFont="1" applyBorder="1" applyAlignment="1">
      <alignment vertical="center" wrapText="1" readingOrder="1"/>
    </xf>
    <xf numFmtId="0" fontId="23" fillId="0" borderId="14" xfId="1" applyFont="1" applyBorder="1" applyAlignment="1">
      <alignment horizontal="right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0" fontId="24" fillId="0" borderId="0" xfId="1" applyFont="1" applyAlignment="1">
      <alignment vertical="center" wrapText="1" readingOrder="1"/>
    </xf>
    <xf numFmtId="0" fontId="24" fillId="0" borderId="1" xfId="1" applyFont="1" applyBorder="1" applyAlignment="1">
      <alignment horizontal="right" vertical="center" wrapText="1" readingOrder="1"/>
    </xf>
    <xf numFmtId="165" fontId="24" fillId="0" borderId="0" xfId="1" applyNumberFormat="1" applyFont="1" applyAlignment="1">
      <alignment horizontal="right" vertical="center" wrapText="1" readingOrder="1"/>
    </xf>
    <xf numFmtId="7" fontId="21" fillId="0" borderId="0" xfId="1" applyNumberFormat="1" applyFont="1" applyAlignment="1">
      <alignment horizontal="right" vertical="center" wrapText="1" readingOrder="1"/>
    </xf>
    <xf numFmtId="165" fontId="21" fillId="0" borderId="0" xfId="1" applyNumberFormat="1" applyFont="1" applyAlignment="1">
      <alignment horizontal="right" vertical="center" wrapText="1" readingOrder="1"/>
    </xf>
    <xf numFmtId="0" fontId="21" fillId="0" borderId="15" xfId="1" applyFont="1" applyBorder="1" applyAlignment="1">
      <alignment horizontal="right" vertical="center" wrapText="1" readingOrder="1"/>
    </xf>
    <xf numFmtId="0" fontId="21" fillId="0" borderId="15" xfId="1" applyFont="1" applyBorder="1" applyAlignment="1">
      <alignment vertical="center" wrapText="1" readingOrder="1"/>
    </xf>
    <xf numFmtId="165" fontId="21" fillId="0" borderId="15" xfId="1" applyNumberFormat="1" applyFont="1" applyBorder="1" applyAlignment="1">
      <alignment horizontal="right" vertical="center" wrapText="1" readingOrder="1"/>
    </xf>
    <xf numFmtId="0" fontId="24" fillId="0" borderId="0" xfId="1" applyFont="1" applyAlignment="1">
      <alignment horizontal="left" vertical="center" wrapText="1" readingOrder="1"/>
    </xf>
    <xf numFmtId="0" fontId="24" fillId="0" borderId="0" xfId="1" applyFont="1" applyAlignment="1">
      <alignment horizontal="right" vertical="center" wrapText="1" readingOrder="1"/>
    </xf>
    <xf numFmtId="7" fontId="24" fillId="0" borderId="0" xfId="1" applyNumberFormat="1" applyFont="1" applyAlignment="1">
      <alignment horizontal="right" vertical="center" wrapText="1" readingOrder="1"/>
    </xf>
    <xf numFmtId="7" fontId="21" fillId="0" borderId="15" xfId="1" applyNumberFormat="1" applyFont="1" applyBorder="1" applyAlignment="1">
      <alignment horizontal="right" vertical="center" wrapText="1" readingOrder="1"/>
    </xf>
    <xf numFmtId="0" fontId="24" fillId="0" borderId="16" xfId="1" applyFont="1" applyBorder="1" applyAlignment="1">
      <alignment horizontal="left" vertical="center" wrapText="1" readingOrder="1"/>
    </xf>
    <xf numFmtId="0" fontId="24" fillId="0" borderId="16" xfId="1" applyFont="1" applyBorder="1" applyAlignment="1">
      <alignment vertical="center" wrapText="1" readingOrder="1"/>
    </xf>
    <xf numFmtId="0" fontId="24" fillId="0" borderId="16" xfId="1" applyFont="1" applyBorder="1" applyAlignment="1">
      <alignment horizontal="right" vertical="center" wrapText="1" readingOrder="1"/>
    </xf>
    <xf numFmtId="7" fontId="24" fillId="0" borderId="16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2" fillId="5" borderId="5" xfId="1" applyFont="1" applyFill="1" applyBorder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26" fillId="0" borderId="0" xfId="2" applyFont="1" applyAlignment="1">
      <alignment vertical="center"/>
    </xf>
    <xf numFmtId="0" fontId="26" fillId="0" borderId="0" xfId="2" applyFont="1" applyAlignment="1">
      <alignment vertical="top"/>
    </xf>
    <xf numFmtId="0" fontId="8" fillId="0" borderId="0" xfId="1" applyFont="1" applyAlignment="1">
      <alignment horizontal="right" vertical="top" wrapText="1" readingOrder="1"/>
    </xf>
    <xf numFmtId="0" fontId="2" fillId="0" borderId="0" xfId="0" applyFont="1" applyFill="1" applyBorder="1"/>
    <xf numFmtId="0" fontId="24" fillId="0" borderId="0" xfId="1" applyFont="1" applyAlignment="1">
      <alignment vertical="top" wrapText="1" readingOrder="1"/>
    </xf>
    <xf numFmtId="0" fontId="8" fillId="0" borderId="0" xfId="1" applyFont="1" applyAlignment="1">
      <alignment vertical="top" wrapText="1" readingOrder="1"/>
    </xf>
    <xf numFmtId="0" fontId="25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7" fillId="5" borderId="5" xfId="1" applyFont="1" applyFill="1" applyBorder="1" applyAlignment="1">
      <alignment horizontal="left" vertical="top" wrapText="1" readingOrder="1"/>
    </xf>
    <xf numFmtId="0" fontId="9" fillId="0" borderId="0" xfId="1" applyFont="1" applyAlignment="1">
      <alignment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5" fillId="5" borderId="0" xfId="1" applyFont="1" applyFill="1" applyAlignment="1">
      <alignment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4" fillId="0" borderId="0" xfId="1" applyFont="1" applyAlignment="1">
      <alignment horizontal="center" vertical="top" wrapText="1" readingOrder="1"/>
    </xf>
    <xf numFmtId="0" fontId="15" fillId="0" borderId="0" xfId="1" applyFont="1" applyAlignment="1">
      <alignment horizontal="center" vertical="top" wrapText="1" readingOrder="1"/>
    </xf>
    <xf numFmtId="0" fontId="22" fillId="0" borderId="13" xfId="0" applyFont="1" applyBorder="1" applyAlignment="1">
      <alignment horizontal="right"/>
    </xf>
    <xf numFmtId="0" fontId="20" fillId="4" borderId="0" xfId="1" applyFont="1" applyFill="1" applyAlignment="1">
      <alignment horizontal="center" vertical="top" wrapText="1" readingOrder="1"/>
    </xf>
    <xf numFmtId="164" fontId="9" fillId="0" borderId="0" xfId="1" applyNumberFormat="1" applyFont="1" applyBorder="1" applyAlignment="1">
      <alignment horizontal="right" vertical="center" wrapText="1" readingOrder="1"/>
    </xf>
    <xf numFmtId="0" fontId="19" fillId="0" borderId="13" xfId="1" applyFont="1" applyBorder="1" applyAlignment="1">
      <alignment horizontal="right" vertical="center" wrapText="1"/>
    </xf>
    <xf numFmtId="0" fontId="14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" fillId="0" borderId="10" xfId="1" applyFont="1" applyBorder="1" applyAlignment="1">
      <alignment vertical="top" wrapText="1"/>
    </xf>
    <xf numFmtId="0" fontId="21" fillId="0" borderId="0" xfId="1" applyFont="1" applyAlignment="1">
      <alignment vertical="center" wrapText="1" readingOrder="1"/>
    </xf>
    <xf numFmtId="0" fontId="16" fillId="0" borderId="0" xfId="0" applyFont="1" applyAlignment="1">
      <alignment vertical="center"/>
    </xf>
    <xf numFmtId="164" fontId="21" fillId="0" borderId="0" xfId="1" applyNumberFormat="1" applyFont="1" applyAlignment="1">
      <alignment horizontal="right" vertical="center" wrapText="1" readingOrder="1"/>
    </xf>
    <xf numFmtId="0" fontId="21" fillId="0" borderId="0" xfId="1" applyFont="1" applyAlignment="1">
      <alignment horizontal="right" vertical="center" wrapText="1" readingOrder="1"/>
    </xf>
    <xf numFmtId="0" fontId="2" fillId="4" borderId="0" xfId="0" applyFont="1" applyFill="1" applyBorder="1"/>
    <xf numFmtId="0" fontId="10" fillId="4" borderId="0" xfId="1" applyFont="1" applyFill="1" applyAlignment="1">
      <alignment horizontal="center" vertical="top" wrapText="1" readingOrder="1"/>
    </xf>
    <xf numFmtId="0" fontId="18" fillId="0" borderId="0" xfId="0" applyFont="1" applyFill="1" applyBorder="1" applyAlignment="1">
      <alignment horizontal="right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pane ySplit="7" topLeftCell="A8" activePane="bottomLeft" state="frozen"/>
      <selection pane="bottomLeft" activeCell="G31" sqref="G31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85546875" customWidth="1"/>
    <col min="8" max="8" width="5.42578125" customWidth="1"/>
    <col min="9" max="9" width="3.140625" customWidth="1"/>
    <col min="10" max="10" width="0" hidden="1" customWidth="1"/>
    <col min="11" max="11" width="3.5703125" customWidth="1"/>
    <col min="12" max="12" width="32.140625" customWidth="1"/>
    <col min="13" max="13" width="12.28515625" customWidth="1"/>
    <col min="14" max="14" width="8.140625" customWidth="1"/>
    <col min="15" max="15" width="7.28515625" customWidth="1"/>
    <col min="16" max="16" width="0" hidden="1" customWidth="1"/>
    <col min="17" max="17" width="1.28515625" customWidth="1"/>
    <col min="18" max="19" width="0.5703125" customWidth="1"/>
  </cols>
  <sheetData>
    <row r="1" spans="1:19" ht="20.25" x14ac:dyDescent="0.25">
      <c r="L1" s="1" t="s">
        <v>0</v>
      </c>
    </row>
    <row r="2" spans="1:19" x14ac:dyDescent="0.25">
      <c r="F2" s="80" t="s">
        <v>1</v>
      </c>
      <c r="G2" s="69"/>
      <c r="H2" s="69"/>
      <c r="I2" s="69"/>
      <c r="J2" s="69"/>
      <c r="K2" s="69"/>
      <c r="L2" s="69"/>
      <c r="M2" s="69"/>
      <c r="N2" s="69"/>
    </row>
    <row r="3" spans="1:19" x14ac:dyDescent="0.25">
      <c r="H3" s="80" t="s">
        <v>2</v>
      </c>
      <c r="I3" s="69"/>
      <c r="J3" s="69"/>
      <c r="K3" s="69"/>
      <c r="L3" s="69"/>
      <c r="M3" s="69"/>
    </row>
    <row r="4" spans="1:19" ht="2.85" customHeight="1" x14ac:dyDescent="0.25"/>
    <row r="5" spans="1:19" ht="1.3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1.25" customHeight="1" x14ac:dyDescent="0.25">
      <c r="A6" s="81" t="s">
        <v>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</row>
    <row r="7" spans="1:19" ht="0" hidden="1" customHeight="1" x14ac:dyDescent="0.25"/>
    <row r="8" spans="1:19" ht="2.85" customHeight="1" x14ac:dyDescent="0.2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9" ht="5.65" customHeight="1" x14ac:dyDescent="0.25"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8"/>
      <c r="R9" s="4"/>
    </row>
    <row r="10" spans="1:19" ht="16.350000000000001" customHeight="1" x14ac:dyDescent="0.25">
      <c r="B10" s="59"/>
      <c r="C10" s="60"/>
      <c r="D10" s="76" t="s">
        <v>4</v>
      </c>
      <c r="E10" s="77"/>
      <c r="F10" s="77"/>
      <c r="G10" s="78" t="s">
        <v>5</v>
      </c>
      <c r="H10" s="77"/>
      <c r="I10" s="77"/>
      <c r="J10" s="77"/>
      <c r="K10" s="77"/>
      <c r="L10" s="77"/>
      <c r="M10" s="77"/>
      <c r="N10" s="77"/>
      <c r="O10" s="77"/>
      <c r="P10" s="60"/>
      <c r="Q10" s="61"/>
      <c r="R10" s="4"/>
    </row>
    <row r="11" spans="1:19" ht="16.350000000000001" customHeight="1" x14ac:dyDescent="0.25">
      <c r="B11" s="59"/>
      <c r="C11" s="60"/>
      <c r="D11" s="76" t="s">
        <v>6</v>
      </c>
      <c r="E11" s="77"/>
      <c r="F11" s="77"/>
      <c r="G11" s="78" t="s">
        <v>7</v>
      </c>
      <c r="H11" s="77"/>
      <c r="I11" s="77"/>
      <c r="J11" s="77"/>
      <c r="K11" s="77"/>
      <c r="L11" s="77"/>
      <c r="M11" s="77"/>
      <c r="N11" s="77"/>
      <c r="O11" s="77"/>
      <c r="P11" s="60"/>
      <c r="Q11" s="61"/>
      <c r="R11" s="4"/>
    </row>
    <row r="12" spans="1:19" ht="16.350000000000001" customHeight="1" x14ac:dyDescent="0.25">
      <c r="B12" s="59"/>
      <c r="C12" s="60"/>
      <c r="D12" s="62"/>
      <c r="E12" s="60"/>
      <c r="F12" s="60"/>
      <c r="G12" s="72" t="s">
        <v>9</v>
      </c>
      <c r="H12" s="73"/>
      <c r="I12" s="73"/>
      <c r="J12" s="73"/>
      <c r="K12" s="73"/>
      <c r="L12" s="73"/>
      <c r="M12" s="73"/>
      <c r="N12" s="73"/>
      <c r="O12" s="73"/>
      <c r="P12" s="73"/>
      <c r="Q12" s="74"/>
      <c r="R12" s="4"/>
    </row>
    <row r="13" spans="1:19" ht="16.350000000000001" customHeight="1" x14ac:dyDescent="0.25">
      <c r="B13" s="59"/>
      <c r="C13" s="60"/>
      <c r="D13" s="76" t="s">
        <v>8</v>
      </c>
      <c r="E13" s="77"/>
      <c r="F13" s="77"/>
      <c r="G13" s="79" t="s">
        <v>246</v>
      </c>
      <c r="H13" s="77"/>
      <c r="I13" s="77"/>
      <c r="J13" s="77"/>
      <c r="K13" s="77"/>
      <c r="L13" s="77"/>
      <c r="M13" s="77"/>
      <c r="N13" s="77"/>
      <c r="O13" s="77"/>
      <c r="P13" s="60"/>
      <c r="Q13" s="61"/>
      <c r="R13" s="4"/>
    </row>
    <row r="14" spans="1:19" ht="2.85" customHeight="1" x14ac:dyDescent="0.25">
      <c r="B14" s="63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5"/>
      <c r="R14" s="4"/>
    </row>
    <row r="15" spans="1:19" ht="0" hidden="1" customHeight="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9" ht="2.85" customHeight="1" x14ac:dyDescent="0.25">
      <c r="B16" s="3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9" ht="17.100000000000001" customHeight="1" x14ac:dyDescent="0.25"/>
    <row r="18" spans="2:9" ht="11.45" customHeight="1" x14ac:dyDescent="0.25">
      <c r="B18" s="68" t="s">
        <v>10</v>
      </c>
      <c r="C18" s="69"/>
      <c r="D18" s="69"/>
      <c r="E18" s="75" t="s">
        <v>11</v>
      </c>
      <c r="F18" s="69"/>
      <c r="G18" s="69"/>
      <c r="H18" s="69"/>
    </row>
    <row r="19" spans="2:9" ht="11.25" customHeight="1" x14ac:dyDescent="0.25">
      <c r="B19" s="68" t="s">
        <v>8</v>
      </c>
      <c r="C19" s="69"/>
      <c r="D19" s="69"/>
      <c r="E19" s="75" t="s">
        <v>12</v>
      </c>
      <c r="F19" s="69"/>
      <c r="G19" s="69"/>
      <c r="H19" s="69"/>
    </row>
    <row r="20" spans="2:9" ht="0" hidden="1" customHeight="1" x14ac:dyDescent="0.25"/>
    <row r="21" spans="2:9" ht="8.4499999999999993" customHeight="1" x14ac:dyDescent="0.25"/>
    <row r="22" spans="2:9" ht="11.45" customHeight="1" x14ac:dyDescent="0.25">
      <c r="B22" s="68" t="s">
        <v>13</v>
      </c>
      <c r="C22" s="69"/>
      <c r="D22" s="69"/>
      <c r="E22" s="71" t="s">
        <v>14</v>
      </c>
      <c r="F22" s="69"/>
      <c r="G22" s="69"/>
      <c r="H22" s="69"/>
      <c r="I22" s="69"/>
    </row>
    <row r="23" spans="2:9" ht="11.45" customHeight="1" x14ac:dyDescent="0.25">
      <c r="B23" s="68" t="s">
        <v>15</v>
      </c>
      <c r="C23" s="69"/>
      <c r="D23" s="69"/>
      <c r="E23" s="71" t="s">
        <v>242</v>
      </c>
      <c r="F23" s="69"/>
      <c r="G23" s="69"/>
      <c r="H23" s="69"/>
      <c r="I23" s="69"/>
    </row>
    <row r="24" spans="2:9" ht="11.25" customHeight="1" x14ac:dyDescent="0.25">
      <c r="B24" s="68" t="s">
        <v>16</v>
      </c>
      <c r="C24" s="69"/>
      <c r="D24" s="69"/>
      <c r="E24" s="70" t="s">
        <v>243</v>
      </c>
      <c r="F24" s="69"/>
      <c r="G24" s="69"/>
      <c r="H24" s="69"/>
      <c r="I24" s="69"/>
    </row>
    <row r="25" spans="2:9" ht="11.45" customHeight="1" x14ac:dyDescent="0.25">
      <c r="B25" s="68" t="s">
        <v>17</v>
      </c>
      <c r="C25" s="69"/>
      <c r="D25" s="69"/>
      <c r="E25" s="71" t="s">
        <v>18</v>
      </c>
      <c r="F25" s="69"/>
      <c r="G25" s="69"/>
      <c r="H25" s="69"/>
      <c r="I25" s="69"/>
    </row>
    <row r="28" spans="2:9" x14ac:dyDescent="0.25">
      <c r="E28" s="66" t="s">
        <v>247</v>
      </c>
      <c r="F28" s="28"/>
      <c r="G28" s="28"/>
    </row>
    <row r="29" spans="2:9" x14ac:dyDescent="0.25">
      <c r="E29" s="66" t="s">
        <v>244</v>
      </c>
      <c r="F29" s="28"/>
      <c r="G29" s="28"/>
    </row>
    <row r="30" spans="2:9" x14ac:dyDescent="0.25">
      <c r="E30" s="67" t="s">
        <v>245</v>
      </c>
      <c r="F30" s="28"/>
      <c r="G30" s="67" t="s">
        <v>248</v>
      </c>
    </row>
    <row r="31" spans="2:9" x14ac:dyDescent="0.25">
      <c r="E31" s="66"/>
      <c r="F31" s="28"/>
      <c r="G31" s="28"/>
    </row>
    <row r="32" spans="2:9" x14ac:dyDescent="0.25">
      <c r="E32" s="66"/>
      <c r="F32" s="28"/>
      <c r="G32" s="28"/>
    </row>
    <row r="33" spans="5:7" x14ac:dyDescent="0.25">
      <c r="E33" s="66"/>
      <c r="F33" s="28"/>
      <c r="G33" s="28"/>
    </row>
  </sheetData>
  <mergeCells count="22">
    <mergeCell ref="F2:N2"/>
    <mergeCell ref="H3:M3"/>
    <mergeCell ref="A6:S6"/>
    <mergeCell ref="D10:F10"/>
    <mergeCell ref="G10:O10"/>
    <mergeCell ref="D11:F11"/>
    <mergeCell ref="G11:O11"/>
    <mergeCell ref="D13:F13"/>
    <mergeCell ref="G13:O13"/>
    <mergeCell ref="B18:D18"/>
    <mergeCell ref="E18:H18"/>
    <mergeCell ref="B24:D24"/>
    <mergeCell ref="E24:I24"/>
    <mergeCell ref="B25:D25"/>
    <mergeCell ref="E25:I25"/>
    <mergeCell ref="G12:Q12"/>
    <mergeCell ref="B19:D19"/>
    <mergeCell ref="E19:H19"/>
    <mergeCell ref="B22:D22"/>
    <mergeCell ref="E22:I22"/>
    <mergeCell ref="B23:D23"/>
    <mergeCell ref="E23:I23"/>
  </mergeCells>
  <hyperlinks>
    <hyperlink ref="E23" r:id="rId1"/>
  </hyperlinks>
  <pageMargins left="0.31496062992125984" right="0" top="0" bottom="0.39370078740157483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E29" sqref="E29"/>
    </sheetView>
  </sheetViews>
  <sheetFormatPr defaultColWidth="9" defaultRowHeight="15" x14ac:dyDescent="0.25"/>
  <cols>
    <col min="1" max="1" width="4.7109375" style="28" customWidth="1"/>
    <col min="2" max="2" width="73.140625" style="28" customWidth="1"/>
    <col min="3" max="3" width="5.7109375" style="28" customWidth="1"/>
    <col min="4" max="4" width="12.7109375" style="28" customWidth="1"/>
    <col min="5" max="16384" width="9" style="28"/>
  </cols>
  <sheetData>
    <row r="1" spans="1:4" ht="20.25" x14ac:dyDescent="0.25">
      <c r="A1" s="82" t="s">
        <v>230</v>
      </c>
      <c r="B1" s="82"/>
      <c r="C1" s="82"/>
      <c r="D1" s="82"/>
    </row>
    <row r="2" spans="1:4" x14ac:dyDescent="0.25">
      <c r="A2" s="83" t="s">
        <v>231</v>
      </c>
      <c r="B2" s="83"/>
      <c r="C2" s="83"/>
      <c r="D2" s="83"/>
    </row>
    <row r="3" spans="1:4" x14ac:dyDescent="0.25">
      <c r="A3" s="83" t="s">
        <v>2</v>
      </c>
      <c r="B3" s="83"/>
      <c r="C3" s="83"/>
      <c r="D3" s="83"/>
    </row>
    <row r="4" spans="1:4" ht="3" customHeight="1" x14ac:dyDescent="0.25">
      <c r="A4" s="33"/>
      <c r="B4" s="33"/>
      <c r="C4" s="33"/>
      <c r="D4" s="33"/>
    </row>
    <row r="5" spans="1:4" x14ac:dyDescent="0.25">
      <c r="A5" s="34"/>
      <c r="B5" s="84" t="s">
        <v>232</v>
      </c>
      <c r="C5" s="84"/>
      <c r="D5" s="84"/>
    </row>
    <row r="6" spans="1:4" ht="3" customHeight="1" x14ac:dyDescent="0.25">
      <c r="B6" s="35"/>
      <c r="C6" s="35"/>
      <c r="D6" s="35"/>
    </row>
    <row r="7" spans="1:4" ht="15.75" x14ac:dyDescent="0.25">
      <c r="A7" s="85" t="s">
        <v>19</v>
      </c>
      <c r="B7" s="85"/>
      <c r="C7" s="85"/>
      <c r="D7" s="85"/>
    </row>
    <row r="8" spans="1:4" ht="3" customHeight="1" x14ac:dyDescent="0.25"/>
    <row r="9" spans="1:4" s="30" customFormat="1" x14ac:dyDescent="0.25">
      <c r="A9" s="36" t="s">
        <v>20</v>
      </c>
      <c r="B9" s="37" t="s">
        <v>21</v>
      </c>
      <c r="C9" s="36"/>
      <c r="D9" s="38" t="s">
        <v>22</v>
      </c>
    </row>
    <row r="10" spans="1:4" s="30" customFormat="1" x14ac:dyDescent="0.25">
      <c r="A10" s="39" t="s">
        <v>23</v>
      </c>
      <c r="B10" s="40" t="s">
        <v>24</v>
      </c>
      <c r="C10" s="41"/>
      <c r="D10" s="42"/>
    </row>
    <row r="11" spans="1:4" s="30" customFormat="1" x14ac:dyDescent="0.25">
      <c r="A11" s="31" t="s">
        <v>25</v>
      </c>
      <c r="B11" s="29" t="s">
        <v>233</v>
      </c>
      <c r="C11" s="43"/>
      <c r="D11" s="44">
        <f>'Položky všech ceníků'!G15</f>
        <v>0</v>
      </c>
    </row>
    <row r="12" spans="1:4" s="30" customFormat="1" x14ac:dyDescent="0.25">
      <c r="A12" s="31" t="s">
        <v>26</v>
      </c>
      <c r="B12" s="29" t="s">
        <v>234</v>
      </c>
      <c r="C12" s="43"/>
      <c r="D12" s="44">
        <f>'Položky všech ceníků'!G20</f>
        <v>0</v>
      </c>
    </row>
    <row r="13" spans="1:4" s="30" customFormat="1" x14ac:dyDescent="0.25">
      <c r="A13" s="31" t="s">
        <v>27</v>
      </c>
      <c r="B13" s="29" t="s">
        <v>235</v>
      </c>
      <c r="C13" s="43"/>
      <c r="D13" s="44">
        <f>'Položky všech ceníků'!G61</f>
        <v>0</v>
      </c>
    </row>
    <row r="14" spans="1:4" s="30" customFormat="1" x14ac:dyDescent="0.25">
      <c r="A14" s="31" t="s">
        <v>28</v>
      </c>
      <c r="B14" s="29" t="s">
        <v>236</v>
      </c>
      <c r="C14" s="43"/>
      <c r="D14" s="44">
        <f>'Položky všech ceníků'!G69</f>
        <v>0</v>
      </c>
    </row>
    <row r="15" spans="1:4" s="30" customFormat="1" x14ac:dyDescent="0.25">
      <c r="A15" s="31" t="s">
        <v>29</v>
      </c>
      <c r="B15" s="29" t="s">
        <v>237</v>
      </c>
      <c r="C15" s="43"/>
      <c r="D15" s="44">
        <f>'Položky všech ceníků'!G91</f>
        <v>0</v>
      </c>
    </row>
    <row r="16" spans="1:4" s="30" customFormat="1" x14ac:dyDescent="0.25">
      <c r="A16" s="45" t="s">
        <v>30</v>
      </c>
      <c r="B16" s="46" t="s">
        <v>238</v>
      </c>
      <c r="C16" s="45"/>
      <c r="D16" s="47">
        <f>'Položky všech ceníků'!G150</f>
        <v>0</v>
      </c>
    </row>
    <row r="17" spans="1:4" s="30" customFormat="1" x14ac:dyDescent="0.25">
      <c r="A17" s="48" t="s">
        <v>8</v>
      </c>
      <c r="B17" s="40" t="s">
        <v>32</v>
      </c>
      <c r="C17" s="49"/>
      <c r="D17" s="50">
        <f>SUM(D11:D16)</f>
        <v>0</v>
      </c>
    </row>
    <row r="18" spans="1:4" s="30" customFormat="1" x14ac:dyDescent="0.25">
      <c r="A18" s="48"/>
      <c r="B18" s="40"/>
      <c r="C18" s="49"/>
      <c r="D18" s="50"/>
    </row>
    <row r="19" spans="1:4" s="30" customFormat="1" x14ac:dyDescent="0.25">
      <c r="A19" s="48" t="s">
        <v>239</v>
      </c>
      <c r="B19" s="40" t="s">
        <v>240</v>
      </c>
      <c r="C19" s="49"/>
      <c r="D19" s="50"/>
    </row>
    <row r="20" spans="1:4" s="30" customFormat="1" x14ac:dyDescent="0.25">
      <c r="A20" s="45" t="s">
        <v>31</v>
      </c>
      <c r="B20" s="46" t="s">
        <v>147</v>
      </c>
      <c r="C20" s="51"/>
      <c r="D20" s="47">
        <f>'Položky všech ceníků'!G111</f>
        <v>0</v>
      </c>
    </row>
    <row r="21" spans="1:4" s="30" customFormat="1" x14ac:dyDescent="0.25">
      <c r="A21" s="48"/>
      <c r="B21" s="40" t="s">
        <v>241</v>
      </c>
      <c r="C21" s="49"/>
      <c r="D21" s="50">
        <f>SUM(D20)</f>
        <v>0</v>
      </c>
    </row>
    <row r="22" spans="1:4" s="30" customFormat="1" x14ac:dyDescent="0.25">
      <c r="A22" s="31" t="s">
        <v>8</v>
      </c>
      <c r="B22" s="29" t="s">
        <v>8</v>
      </c>
      <c r="C22" s="31"/>
      <c r="D22" s="31" t="s">
        <v>8</v>
      </c>
    </row>
    <row r="23" spans="1:4" s="30" customFormat="1" ht="15.75" thickBot="1" x14ac:dyDescent="0.3">
      <c r="A23" s="52" t="s">
        <v>33</v>
      </c>
      <c r="B23" s="53" t="s">
        <v>34</v>
      </c>
      <c r="C23" s="54"/>
      <c r="D23" s="55">
        <f>D17+D21</f>
        <v>0</v>
      </c>
    </row>
    <row r="24" spans="1:4" s="30" customFormat="1" ht="15.75" thickTop="1" x14ac:dyDescent="0.25"/>
    <row r="25" spans="1:4" s="30" customFormat="1" x14ac:dyDescent="0.25"/>
    <row r="26" spans="1:4" s="30" customFormat="1" x14ac:dyDescent="0.25"/>
  </sheetData>
  <mergeCells count="5">
    <mergeCell ref="A1:D1"/>
    <mergeCell ref="A2:D2"/>
    <mergeCell ref="A3:D3"/>
    <mergeCell ref="B5:D5"/>
    <mergeCell ref="A7:D7"/>
  </mergeCells>
  <pageMargins left="0.31496062992125984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0"/>
  <sheetViews>
    <sheetView tabSelected="1" zoomScaleNormal="100" workbookViewId="0">
      <pane ySplit="7" topLeftCell="A8" activePane="bottomLeft" state="frozen"/>
      <selection pane="bottomLeft" activeCell="D28" sqref="D28"/>
    </sheetView>
  </sheetViews>
  <sheetFormatPr defaultRowHeight="15" x14ac:dyDescent="0.25"/>
  <cols>
    <col min="1" max="1" width="5.7109375" customWidth="1"/>
    <col min="2" max="2" width="9.5703125" customWidth="1"/>
    <col min="3" max="3" width="44" customWidth="1"/>
    <col min="4" max="4" width="13.28515625" customWidth="1"/>
    <col min="5" max="5" width="9.140625" customWidth="1"/>
    <col min="6" max="6" width="5.28515625" customWidth="1"/>
    <col min="7" max="7" width="12.7109375" customWidth="1"/>
  </cols>
  <sheetData>
    <row r="1" spans="1:7" ht="20.100000000000001" customHeight="1" x14ac:dyDescent="0.3">
      <c r="A1" s="88" t="s">
        <v>219</v>
      </c>
      <c r="B1" s="88"/>
      <c r="C1" s="88"/>
      <c r="D1" s="88"/>
      <c r="E1" s="88"/>
      <c r="F1" s="88"/>
      <c r="G1" s="88"/>
    </row>
    <row r="2" spans="1:7" ht="15.75" x14ac:dyDescent="0.25">
      <c r="A2" s="89" t="s">
        <v>1</v>
      </c>
      <c r="B2" s="89"/>
      <c r="C2" s="89"/>
      <c r="D2" s="89"/>
      <c r="E2" s="89"/>
      <c r="F2" s="89"/>
      <c r="G2" s="89"/>
    </row>
    <row r="3" spans="1:7" ht="15.75" x14ac:dyDescent="0.25">
      <c r="A3" s="89" t="s">
        <v>2</v>
      </c>
      <c r="B3" s="89"/>
      <c r="C3" s="89"/>
      <c r="D3" s="89"/>
      <c r="E3" s="89"/>
      <c r="F3" s="89"/>
      <c r="G3" s="89"/>
    </row>
    <row r="4" spans="1:7" ht="2.85" customHeight="1" x14ac:dyDescent="0.25"/>
    <row r="5" spans="1:7" ht="1.35" customHeight="1" x14ac:dyDescent="0.25">
      <c r="A5" s="2"/>
      <c r="B5" s="2"/>
      <c r="C5" s="2"/>
      <c r="D5" s="2"/>
      <c r="E5" s="2"/>
      <c r="F5" s="2"/>
      <c r="G5" s="2"/>
    </row>
    <row r="6" spans="1:7" ht="11.25" customHeight="1" x14ac:dyDescent="0.25">
      <c r="A6" s="97" t="s">
        <v>3</v>
      </c>
      <c r="B6" s="97"/>
      <c r="C6" s="97"/>
      <c r="D6" s="97"/>
      <c r="E6" s="97"/>
      <c r="F6" s="97"/>
      <c r="G6" s="97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96" t="s">
        <v>35</v>
      </c>
      <c r="B9" s="95"/>
      <c r="C9" s="95"/>
      <c r="D9" s="95"/>
      <c r="E9" s="95"/>
      <c r="F9" s="95"/>
      <c r="G9" s="95"/>
    </row>
    <row r="10" spans="1:7" ht="2.85" customHeight="1" x14ac:dyDescent="0.25"/>
    <row r="11" spans="1:7" ht="11.45" customHeight="1" x14ac:dyDescent="0.25">
      <c r="A11" s="5" t="s">
        <v>36</v>
      </c>
      <c r="B11" s="7" t="s">
        <v>37</v>
      </c>
      <c r="C11" s="7" t="s">
        <v>21</v>
      </c>
      <c r="D11" s="5" t="s">
        <v>38</v>
      </c>
      <c r="E11" s="5" t="s">
        <v>39</v>
      </c>
      <c r="F11" s="7" t="s">
        <v>40</v>
      </c>
      <c r="G11" s="5" t="s">
        <v>41</v>
      </c>
    </row>
    <row r="12" spans="1:7" s="14" customFormat="1" ht="24" customHeight="1" x14ac:dyDescent="0.25">
      <c r="A12" s="9">
        <v>1</v>
      </c>
      <c r="B12" s="10" t="s">
        <v>42</v>
      </c>
      <c r="C12" s="10" t="s">
        <v>43</v>
      </c>
      <c r="D12" s="11"/>
      <c r="E12" s="9" t="s">
        <v>44</v>
      </c>
      <c r="F12" s="12" t="s">
        <v>45</v>
      </c>
      <c r="G12" s="13">
        <f>D12*E12</f>
        <v>0</v>
      </c>
    </row>
    <row r="13" spans="1:7" s="14" customFormat="1" ht="24" customHeight="1" x14ac:dyDescent="0.25">
      <c r="A13" s="9">
        <v>2</v>
      </c>
      <c r="B13" s="10" t="s">
        <v>46</v>
      </c>
      <c r="C13" s="10" t="s">
        <v>47</v>
      </c>
      <c r="D13" s="11"/>
      <c r="E13" s="9" t="s">
        <v>44</v>
      </c>
      <c r="F13" s="10" t="s">
        <v>45</v>
      </c>
      <c r="G13" s="19">
        <f t="shared" ref="G13:G14" si="0">D13*E13</f>
        <v>0</v>
      </c>
    </row>
    <row r="14" spans="1:7" s="14" customFormat="1" ht="24" customHeight="1" x14ac:dyDescent="0.25">
      <c r="A14" s="9">
        <v>3</v>
      </c>
      <c r="B14" s="10" t="s">
        <v>48</v>
      </c>
      <c r="C14" s="10" t="s">
        <v>49</v>
      </c>
      <c r="D14" s="11"/>
      <c r="E14" s="9" t="s">
        <v>44</v>
      </c>
      <c r="F14" s="20" t="s">
        <v>45</v>
      </c>
      <c r="G14" s="19">
        <f t="shared" si="0"/>
        <v>0</v>
      </c>
    </row>
    <row r="15" spans="1:7" s="14" customFormat="1" ht="12.95" customHeight="1" x14ac:dyDescent="0.25">
      <c r="A15" s="21"/>
      <c r="B15" s="22"/>
      <c r="C15" s="87" t="s">
        <v>220</v>
      </c>
      <c r="D15" s="87"/>
      <c r="E15" s="87"/>
      <c r="F15" s="87"/>
      <c r="G15" s="23">
        <f>SUM(G12:G14)</f>
        <v>0</v>
      </c>
    </row>
    <row r="16" spans="1:7" s="14" customFormat="1" ht="12.95" customHeight="1" x14ac:dyDescent="0.25">
      <c r="A16" s="16"/>
      <c r="B16" s="17"/>
      <c r="C16" s="17"/>
      <c r="D16" s="17"/>
      <c r="E16" s="17"/>
      <c r="F16" s="17"/>
      <c r="G16" s="17"/>
    </row>
    <row r="17" spans="1:7" s="14" customFormat="1" ht="24" customHeight="1" x14ac:dyDescent="0.25">
      <c r="A17" s="9">
        <v>4</v>
      </c>
      <c r="B17" s="10" t="s">
        <v>42</v>
      </c>
      <c r="C17" s="10" t="s">
        <v>50</v>
      </c>
      <c r="D17" s="11"/>
      <c r="E17" s="9" t="s">
        <v>51</v>
      </c>
      <c r="F17" s="20" t="s">
        <v>45</v>
      </c>
      <c r="G17" s="19">
        <f t="shared" ref="G17:G19" si="1">D17*E17</f>
        <v>0</v>
      </c>
    </row>
    <row r="18" spans="1:7" s="14" customFormat="1" ht="24" customHeight="1" x14ac:dyDescent="0.25">
      <c r="A18" s="9">
        <v>5</v>
      </c>
      <c r="B18" s="10" t="s">
        <v>46</v>
      </c>
      <c r="C18" s="10" t="s">
        <v>52</v>
      </c>
      <c r="D18" s="11"/>
      <c r="E18" s="9" t="s">
        <v>51</v>
      </c>
      <c r="F18" s="10" t="s">
        <v>45</v>
      </c>
      <c r="G18" s="19">
        <f t="shared" si="1"/>
        <v>0</v>
      </c>
    </row>
    <row r="19" spans="1:7" s="14" customFormat="1" ht="12.95" customHeight="1" x14ac:dyDescent="0.25">
      <c r="A19" s="9">
        <v>6</v>
      </c>
      <c r="B19" s="10" t="s">
        <v>48</v>
      </c>
      <c r="C19" s="10" t="s">
        <v>53</v>
      </c>
      <c r="D19" s="11"/>
      <c r="E19" s="9" t="s">
        <v>51</v>
      </c>
      <c r="F19" s="15" t="s">
        <v>45</v>
      </c>
      <c r="G19" s="19">
        <f t="shared" si="1"/>
        <v>0</v>
      </c>
    </row>
    <row r="20" spans="1:7" s="14" customFormat="1" ht="12.95" customHeight="1" x14ac:dyDescent="0.25">
      <c r="A20" s="21"/>
      <c r="B20" s="22"/>
      <c r="C20" s="87" t="s">
        <v>221</v>
      </c>
      <c r="D20" s="87"/>
      <c r="E20" s="87"/>
      <c r="F20" s="87"/>
      <c r="G20" s="23">
        <f>SUM(G17:G19)</f>
        <v>0</v>
      </c>
    </row>
    <row r="21" spans="1:7" s="14" customFormat="1" ht="12.95" customHeight="1" x14ac:dyDescent="0.25"/>
    <row r="22" spans="1:7" s="14" customFormat="1" ht="12.95" customHeight="1" x14ac:dyDescent="0.25"/>
    <row r="23" spans="1:7" ht="2.85" customHeight="1" x14ac:dyDescent="0.25"/>
    <row r="24" spans="1:7" ht="0" hidden="1" customHeight="1" x14ac:dyDescent="0.25"/>
    <row r="25" spans="1:7" ht="17.100000000000001" customHeight="1" x14ac:dyDescent="0.25">
      <c r="A25" s="85" t="s">
        <v>54</v>
      </c>
      <c r="B25" s="95"/>
      <c r="C25" s="95"/>
      <c r="D25" s="95"/>
      <c r="E25" s="95"/>
      <c r="F25" s="95"/>
      <c r="G25" s="95"/>
    </row>
    <row r="26" spans="1:7" ht="2.85" customHeight="1" x14ac:dyDescent="0.25"/>
    <row r="27" spans="1:7" ht="11.45" customHeight="1" x14ac:dyDescent="0.25">
      <c r="A27" s="5" t="s">
        <v>36</v>
      </c>
      <c r="B27" s="7" t="s">
        <v>37</v>
      </c>
      <c r="C27" s="7" t="s">
        <v>21</v>
      </c>
      <c r="D27" s="5" t="s">
        <v>38</v>
      </c>
      <c r="E27" s="5" t="s">
        <v>39</v>
      </c>
      <c r="F27" s="7" t="s">
        <v>40</v>
      </c>
      <c r="G27" s="5" t="s">
        <v>41</v>
      </c>
    </row>
    <row r="28" spans="1:7" s="14" customFormat="1" ht="24" customHeight="1" x14ac:dyDescent="0.25">
      <c r="A28" s="9">
        <v>1</v>
      </c>
      <c r="B28" s="10" t="s">
        <v>55</v>
      </c>
      <c r="C28" s="10" t="s">
        <v>56</v>
      </c>
      <c r="D28" s="11"/>
      <c r="E28" s="9" t="s">
        <v>57</v>
      </c>
      <c r="F28" s="12" t="s">
        <v>58</v>
      </c>
      <c r="G28" s="19">
        <f t="shared" ref="G28:G59" si="2">D28*E28</f>
        <v>0</v>
      </c>
    </row>
    <row r="29" spans="1:7" s="14" customFormat="1" ht="12.95" customHeight="1" x14ac:dyDescent="0.25">
      <c r="A29" s="24" t="s">
        <v>8</v>
      </c>
      <c r="B29" s="24" t="s">
        <v>8</v>
      </c>
      <c r="C29" s="25" t="s">
        <v>59</v>
      </c>
      <c r="D29" s="24"/>
      <c r="E29" s="24" t="s">
        <v>8</v>
      </c>
      <c r="F29" s="24" t="s">
        <v>8</v>
      </c>
      <c r="G29" s="19"/>
    </row>
    <row r="30" spans="1:7" s="14" customFormat="1" ht="24" customHeight="1" x14ac:dyDescent="0.25">
      <c r="A30" s="9">
        <v>2</v>
      </c>
      <c r="B30" s="10" t="s">
        <v>60</v>
      </c>
      <c r="C30" s="10" t="s">
        <v>61</v>
      </c>
      <c r="D30" s="11"/>
      <c r="E30" s="9" t="s">
        <v>62</v>
      </c>
      <c r="F30" s="10" t="s">
        <v>63</v>
      </c>
      <c r="G30" s="19">
        <f t="shared" si="2"/>
        <v>0</v>
      </c>
    </row>
    <row r="31" spans="1:7" s="14" customFormat="1" ht="12.95" customHeight="1" x14ac:dyDescent="0.25">
      <c r="A31" s="24" t="s">
        <v>8</v>
      </c>
      <c r="B31" s="24" t="s">
        <v>8</v>
      </c>
      <c r="C31" s="25" t="s">
        <v>64</v>
      </c>
      <c r="D31" s="24"/>
      <c r="E31" s="24" t="s">
        <v>8</v>
      </c>
      <c r="F31" s="24" t="s">
        <v>8</v>
      </c>
      <c r="G31" s="19"/>
    </row>
    <row r="32" spans="1:7" s="14" customFormat="1" ht="24" customHeight="1" x14ac:dyDescent="0.25">
      <c r="A32" s="9">
        <v>3</v>
      </c>
      <c r="B32" s="10" t="s">
        <v>65</v>
      </c>
      <c r="C32" s="10" t="s">
        <v>66</v>
      </c>
      <c r="D32" s="11"/>
      <c r="E32" s="9" t="s">
        <v>67</v>
      </c>
      <c r="F32" s="10" t="s">
        <v>63</v>
      </c>
      <c r="G32" s="19">
        <f t="shared" si="2"/>
        <v>0</v>
      </c>
    </row>
    <row r="33" spans="1:7" s="14" customFormat="1" ht="12.95" customHeight="1" x14ac:dyDescent="0.25">
      <c r="A33" s="24" t="s">
        <v>8</v>
      </c>
      <c r="B33" s="24" t="s">
        <v>8</v>
      </c>
      <c r="C33" s="25" t="s">
        <v>68</v>
      </c>
      <c r="D33" s="24"/>
      <c r="E33" s="24" t="s">
        <v>8</v>
      </c>
      <c r="F33" s="24" t="s">
        <v>8</v>
      </c>
      <c r="G33" s="19"/>
    </row>
    <row r="34" spans="1:7" s="14" customFormat="1" ht="24" customHeight="1" x14ac:dyDescent="0.25">
      <c r="A34" s="9">
        <v>4</v>
      </c>
      <c r="B34" s="10" t="s">
        <v>69</v>
      </c>
      <c r="C34" s="10" t="s">
        <v>70</v>
      </c>
      <c r="D34" s="11"/>
      <c r="E34" s="9" t="s">
        <v>71</v>
      </c>
      <c r="F34" s="10" t="s">
        <v>72</v>
      </c>
      <c r="G34" s="19">
        <f t="shared" si="2"/>
        <v>0</v>
      </c>
    </row>
    <row r="35" spans="1:7" s="14" customFormat="1" ht="12.95" customHeight="1" x14ac:dyDescent="0.25">
      <c r="A35" s="9">
        <v>5</v>
      </c>
      <c r="B35" s="10" t="s">
        <v>73</v>
      </c>
      <c r="C35" s="10" t="s">
        <v>74</v>
      </c>
      <c r="D35" s="11"/>
      <c r="E35" s="9" t="s">
        <v>75</v>
      </c>
      <c r="F35" s="10" t="s">
        <v>63</v>
      </c>
      <c r="G35" s="19">
        <f t="shared" si="2"/>
        <v>0</v>
      </c>
    </row>
    <row r="36" spans="1:7" s="14" customFormat="1" ht="24" customHeight="1" x14ac:dyDescent="0.25">
      <c r="A36" s="9">
        <v>6</v>
      </c>
      <c r="B36" s="10" t="s">
        <v>76</v>
      </c>
      <c r="C36" s="10" t="s">
        <v>77</v>
      </c>
      <c r="D36" s="11"/>
      <c r="E36" s="9" t="s">
        <v>62</v>
      </c>
      <c r="F36" s="10" t="s">
        <v>63</v>
      </c>
      <c r="G36" s="19">
        <f t="shared" si="2"/>
        <v>0</v>
      </c>
    </row>
    <row r="37" spans="1:7" s="14" customFormat="1" ht="12.95" customHeight="1" x14ac:dyDescent="0.25">
      <c r="A37" s="24" t="s">
        <v>8</v>
      </c>
      <c r="B37" s="24" t="s">
        <v>8</v>
      </c>
      <c r="C37" s="25" t="s">
        <v>64</v>
      </c>
      <c r="D37" s="24"/>
      <c r="E37" s="24" t="s">
        <v>8</v>
      </c>
      <c r="F37" s="24" t="s">
        <v>8</v>
      </c>
      <c r="G37" s="19"/>
    </row>
    <row r="38" spans="1:7" s="14" customFormat="1" ht="24" customHeight="1" x14ac:dyDescent="0.25">
      <c r="A38" s="9">
        <v>7</v>
      </c>
      <c r="B38" s="10" t="s">
        <v>78</v>
      </c>
      <c r="C38" s="10" t="s">
        <v>79</v>
      </c>
      <c r="D38" s="11"/>
      <c r="E38" s="9" t="s">
        <v>67</v>
      </c>
      <c r="F38" s="10" t="s">
        <v>63</v>
      </c>
      <c r="G38" s="19">
        <f t="shared" si="2"/>
        <v>0</v>
      </c>
    </row>
    <row r="39" spans="1:7" s="14" customFormat="1" ht="12.95" customHeight="1" x14ac:dyDescent="0.25">
      <c r="A39" s="24" t="s">
        <v>8</v>
      </c>
      <c r="B39" s="24" t="s">
        <v>8</v>
      </c>
      <c r="C39" s="25" t="s">
        <v>68</v>
      </c>
      <c r="D39" s="24"/>
      <c r="E39" s="24" t="s">
        <v>8</v>
      </c>
      <c r="F39" s="24" t="s">
        <v>8</v>
      </c>
      <c r="G39" s="19"/>
    </row>
    <row r="40" spans="1:7" s="14" customFormat="1" ht="24" customHeight="1" x14ac:dyDescent="0.25">
      <c r="A40" s="9">
        <v>8</v>
      </c>
      <c r="B40" s="10" t="s">
        <v>80</v>
      </c>
      <c r="C40" s="10" t="s">
        <v>81</v>
      </c>
      <c r="D40" s="11"/>
      <c r="E40" s="9" t="s">
        <v>51</v>
      </c>
      <c r="F40" s="10" t="s">
        <v>45</v>
      </c>
      <c r="G40" s="19">
        <f t="shared" si="2"/>
        <v>0</v>
      </c>
    </row>
    <row r="41" spans="1:7" s="14" customFormat="1" ht="24" customHeight="1" x14ac:dyDescent="0.25">
      <c r="A41" s="9">
        <v>9</v>
      </c>
      <c r="B41" s="10" t="s">
        <v>82</v>
      </c>
      <c r="C41" s="10" t="s">
        <v>83</v>
      </c>
      <c r="D41" s="11"/>
      <c r="E41" s="9" t="s">
        <v>84</v>
      </c>
      <c r="F41" s="10" t="s">
        <v>72</v>
      </c>
      <c r="G41" s="19">
        <f t="shared" si="2"/>
        <v>0</v>
      </c>
    </row>
    <row r="42" spans="1:7" s="14" customFormat="1" ht="12.95" customHeight="1" x14ac:dyDescent="0.25">
      <c r="A42" s="24" t="s">
        <v>8</v>
      </c>
      <c r="B42" s="24" t="s">
        <v>8</v>
      </c>
      <c r="C42" s="25" t="s">
        <v>85</v>
      </c>
      <c r="D42" s="24"/>
      <c r="E42" s="24" t="s">
        <v>8</v>
      </c>
      <c r="F42" s="24" t="s">
        <v>8</v>
      </c>
      <c r="G42" s="19"/>
    </row>
    <row r="43" spans="1:7" s="14" customFormat="1" ht="12.95" customHeight="1" x14ac:dyDescent="0.25">
      <c r="A43" s="9">
        <v>10</v>
      </c>
      <c r="B43" s="10" t="s">
        <v>86</v>
      </c>
      <c r="C43" s="10" t="s">
        <v>87</v>
      </c>
      <c r="D43" s="11"/>
      <c r="E43" s="9" t="s">
        <v>88</v>
      </c>
      <c r="F43" s="10" t="s">
        <v>63</v>
      </c>
      <c r="G43" s="19">
        <f t="shared" si="2"/>
        <v>0</v>
      </c>
    </row>
    <row r="44" spans="1:7" s="14" customFormat="1" ht="12.95" customHeight="1" x14ac:dyDescent="0.25">
      <c r="A44" s="24" t="s">
        <v>8</v>
      </c>
      <c r="B44" s="24" t="s">
        <v>8</v>
      </c>
      <c r="C44" s="25" t="s">
        <v>59</v>
      </c>
      <c r="D44" s="24"/>
      <c r="E44" s="24" t="s">
        <v>8</v>
      </c>
      <c r="F44" s="24" t="s">
        <v>8</v>
      </c>
      <c r="G44" s="19"/>
    </row>
    <row r="45" spans="1:7" s="14" customFormat="1" ht="24" customHeight="1" x14ac:dyDescent="0.25">
      <c r="A45" s="9">
        <v>11</v>
      </c>
      <c r="B45" s="10" t="s">
        <v>89</v>
      </c>
      <c r="C45" s="10" t="s">
        <v>90</v>
      </c>
      <c r="D45" s="11"/>
      <c r="E45" s="9" t="s">
        <v>91</v>
      </c>
      <c r="F45" s="10" t="s">
        <v>63</v>
      </c>
      <c r="G45" s="19">
        <f t="shared" si="2"/>
        <v>0</v>
      </c>
    </row>
    <row r="46" spans="1:7" s="14" customFormat="1" ht="12.95" customHeight="1" x14ac:dyDescent="0.25">
      <c r="A46" s="24" t="s">
        <v>8</v>
      </c>
      <c r="B46" s="24" t="s">
        <v>8</v>
      </c>
      <c r="C46" s="25" t="s">
        <v>92</v>
      </c>
      <c r="D46" s="24"/>
      <c r="E46" s="24" t="s">
        <v>8</v>
      </c>
      <c r="F46" s="24" t="s">
        <v>8</v>
      </c>
      <c r="G46" s="19"/>
    </row>
    <row r="47" spans="1:7" s="14" customFormat="1" ht="24" customHeight="1" x14ac:dyDescent="0.25">
      <c r="A47" s="9">
        <v>12</v>
      </c>
      <c r="B47" s="10" t="s">
        <v>93</v>
      </c>
      <c r="C47" s="10" t="s">
        <v>94</v>
      </c>
      <c r="D47" s="11"/>
      <c r="E47" s="9" t="s">
        <v>67</v>
      </c>
      <c r="F47" s="10" t="s">
        <v>95</v>
      </c>
      <c r="G47" s="19">
        <f t="shared" si="2"/>
        <v>0</v>
      </c>
    </row>
    <row r="48" spans="1:7" s="14" customFormat="1" ht="12.95" customHeight="1" x14ac:dyDescent="0.25">
      <c r="A48" s="24" t="s">
        <v>8</v>
      </c>
      <c r="B48" s="24" t="s">
        <v>8</v>
      </c>
      <c r="C48" s="25" t="s">
        <v>96</v>
      </c>
      <c r="D48" s="24"/>
      <c r="E48" s="24" t="s">
        <v>8</v>
      </c>
      <c r="F48" s="24" t="s">
        <v>8</v>
      </c>
      <c r="G48" s="19"/>
    </row>
    <row r="49" spans="1:7" s="14" customFormat="1" ht="24" customHeight="1" x14ac:dyDescent="0.25">
      <c r="A49" s="9">
        <v>13</v>
      </c>
      <c r="B49" s="10" t="s">
        <v>97</v>
      </c>
      <c r="C49" s="10" t="s">
        <v>98</v>
      </c>
      <c r="D49" s="11"/>
      <c r="E49" s="9" t="s">
        <v>67</v>
      </c>
      <c r="F49" s="10" t="s">
        <v>95</v>
      </c>
      <c r="G49" s="19">
        <f t="shared" si="2"/>
        <v>0</v>
      </c>
    </row>
    <row r="50" spans="1:7" s="14" customFormat="1" ht="12.95" customHeight="1" x14ac:dyDescent="0.25">
      <c r="A50" s="24" t="s">
        <v>8</v>
      </c>
      <c r="B50" s="24" t="s">
        <v>8</v>
      </c>
      <c r="C50" s="25" t="s">
        <v>96</v>
      </c>
      <c r="D50" s="24"/>
      <c r="E50" s="24" t="s">
        <v>8</v>
      </c>
      <c r="F50" s="24" t="s">
        <v>8</v>
      </c>
      <c r="G50" s="19"/>
    </row>
    <row r="51" spans="1:7" s="14" customFormat="1" ht="24" customHeight="1" x14ac:dyDescent="0.25">
      <c r="A51" s="9">
        <v>14</v>
      </c>
      <c r="B51" s="10" t="s">
        <v>99</v>
      </c>
      <c r="C51" s="10" t="s">
        <v>100</v>
      </c>
      <c r="D51" s="11"/>
      <c r="E51" s="9" t="s">
        <v>67</v>
      </c>
      <c r="F51" s="10" t="s">
        <v>95</v>
      </c>
      <c r="G51" s="19">
        <f t="shared" si="2"/>
        <v>0</v>
      </c>
    </row>
    <row r="52" spans="1:7" s="14" customFormat="1" ht="12.95" customHeight="1" x14ac:dyDescent="0.25">
      <c r="A52" s="24" t="s">
        <v>8</v>
      </c>
      <c r="B52" s="24" t="s">
        <v>8</v>
      </c>
      <c r="C52" s="25" t="s">
        <v>96</v>
      </c>
      <c r="D52" s="24"/>
      <c r="E52" s="24" t="s">
        <v>8</v>
      </c>
      <c r="F52" s="24" t="s">
        <v>8</v>
      </c>
      <c r="G52" s="19"/>
    </row>
    <row r="53" spans="1:7" s="14" customFormat="1" ht="24" customHeight="1" x14ac:dyDescent="0.25">
      <c r="A53" s="9">
        <v>15</v>
      </c>
      <c r="B53" s="10" t="s">
        <v>101</v>
      </c>
      <c r="C53" s="10" t="s">
        <v>102</v>
      </c>
      <c r="D53" s="11"/>
      <c r="E53" s="9" t="s">
        <v>67</v>
      </c>
      <c r="F53" s="10" t="s">
        <v>95</v>
      </c>
      <c r="G53" s="19">
        <f t="shared" si="2"/>
        <v>0</v>
      </c>
    </row>
    <row r="54" spans="1:7" s="14" customFormat="1" ht="12.95" customHeight="1" x14ac:dyDescent="0.25">
      <c r="A54" s="24" t="s">
        <v>8</v>
      </c>
      <c r="B54" s="24" t="s">
        <v>8</v>
      </c>
      <c r="C54" s="25" t="s">
        <v>96</v>
      </c>
      <c r="D54" s="24"/>
      <c r="E54" s="24" t="s">
        <v>8</v>
      </c>
      <c r="F54" s="24" t="s">
        <v>8</v>
      </c>
      <c r="G54" s="19"/>
    </row>
    <row r="55" spans="1:7" s="14" customFormat="1" ht="24" customHeight="1" x14ac:dyDescent="0.25">
      <c r="A55" s="9">
        <v>16</v>
      </c>
      <c r="B55" s="10" t="s">
        <v>103</v>
      </c>
      <c r="C55" s="10" t="s">
        <v>104</v>
      </c>
      <c r="D55" s="11"/>
      <c r="E55" s="9" t="s">
        <v>67</v>
      </c>
      <c r="F55" s="10" t="s">
        <v>95</v>
      </c>
      <c r="G55" s="19">
        <f t="shared" si="2"/>
        <v>0</v>
      </c>
    </row>
    <row r="56" spans="1:7" s="14" customFormat="1" ht="12.95" customHeight="1" x14ac:dyDescent="0.25">
      <c r="A56" s="24" t="s">
        <v>8</v>
      </c>
      <c r="B56" s="24" t="s">
        <v>8</v>
      </c>
      <c r="C56" s="25" t="s">
        <v>96</v>
      </c>
      <c r="D56" s="24"/>
      <c r="E56" s="24" t="s">
        <v>8</v>
      </c>
      <c r="F56" s="24" t="s">
        <v>8</v>
      </c>
      <c r="G56" s="19"/>
    </row>
    <row r="57" spans="1:7" s="14" customFormat="1" ht="12.95" customHeight="1" x14ac:dyDescent="0.25">
      <c r="A57" s="9">
        <v>17</v>
      </c>
      <c r="B57" s="10" t="s">
        <v>105</v>
      </c>
      <c r="C57" s="10" t="s">
        <v>106</v>
      </c>
      <c r="D57" s="11"/>
      <c r="E57" s="9" t="s">
        <v>71</v>
      </c>
      <c r="F57" s="10" t="s">
        <v>72</v>
      </c>
      <c r="G57" s="19">
        <f t="shared" si="2"/>
        <v>0</v>
      </c>
    </row>
    <row r="58" spans="1:7" s="14" customFormat="1" ht="12.95" customHeight="1" x14ac:dyDescent="0.25">
      <c r="A58" s="24" t="s">
        <v>8</v>
      </c>
      <c r="B58" s="24" t="s">
        <v>8</v>
      </c>
      <c r="C58" s="25" t="s">
        <v>107</v>
      </c>
      <c r="D58" s="24"/>
      <c r="E58" s="24" t="s">
        <v>8</v>
      </c>
      <c r="F58" s="24" t="s">
        <v>8</v>
      </c>
      <c r="G58" s="19"/>
    </row>
    <row r="59" spans="1:7" s="14" customFormat="1" ht="24" customHeight="1" x14ac:dyDescent="0.25">
      <c r="A59" s="9">
        <v>18</v>
      </c>
      <c r="B59" s="10" t="s">
        <v>108</v>
      </c>
      <c r="C59" s="10" t="s">
        <v>109</v>
      </c>
      <c r="D59" s="11"/>
      <c r="E59" s="9" t="s">
        <v>110</v>
      </c>
      <c r="F59" s="10" t="s">
        <v>72</v>
      </c>
      <c r="G59" s="19">
        <f t="shared" si="2"/>
        <v>0</v>
      </c>
    </row>
    <row r="60" spans="1:7" s="14" customFormat="1" ht="12.95" customHeight="1" x14ac:dyDescent="0.25">
      <c r="A60" s="24" t="s">
        <v>8</v>
      </c>
      <c r="B60" s="24" t="s">
        <v>8</v>
      </c>
      <c r="C60" s="25" t="s">
        <v>111</v>
      </c>
      <c r="D60" s="24" t="s">
        <v>8</v>
      </c>
      <c r="E60" s="24" t="s">
        <v>8</v>
      </c>
      <c r="F60" s="26" t="s">
        <v>8</v>
      </c>
      <c r="G60" s="26" t="s">
        <v>8</v>
      </c>
    </row>
    <row r="61" spans="1:7" s="14" customFormat="1" ht="12.95" customHeight="1" x14ac:dyDescent="0.25">
      <c r="A61" s="21"/>
      <c r="B61" s="22"/>
      <c r="C61" s="87" t="s">
        <v>222</v>
      </c>
      <c r="D61" s="87"/>
      <c r="E61" s="87"/>
      <c r="F61" s="87"/>
      <c r="G61" s="23">
        <f>SUM(G28:G60)</f>
        <v>0</v>
      </c>
    </row>
    <row r="62" spans="1:7" s="14" customFormat="1" ht="12.95" customHeight="1" x14ac:dyDescent="0.25"/>
    <row r="63" spans="1:7" s="14" customFormat="1" ht="12.95" customHeight="1" x14ac:dyDescent="0.25"/>
    <row r="64" spans="1:7" ht="2.85" customHeight="1" x14ac:dyDescent="0.25"/>
    <row r="65" spans="1:7" ht="17.100000000000001" customHeight="1" x14ac:dyDescent="0.25">
      <c r="A65" s="96" t="s">
        <v>112</v>
      </c>
      <c r="B65" s="95"/>
      <c r="C65" s="95"/>
      <c r="D65" s="95"/>
      <c r="E65" s="95"/>
      <c r="F65" s="95"/>
      <c r="G65" s="95"/>
    </row>
    <row r="66" spans="1:7" ht="2.85" customHeight="1" x14ac:dyDescent="0.25"/>
    <row r="67" spans="1:7" ht="11.45" customHeight="1" x14ac:dyDescent="0.25">
      <c r="A67" s="5" t="s">
        <v>36</v>
      </c>
      <c r="B67" s="7" t="s">
        <v>37</v>
      </c>
      <c r="C67" s="7" t="s">
        <v>21</v>
      </c>
      <c r="D67" s="5" t="s">
        <v>38</v>
      </c>
      <c r="E67" s="5" t="s">
        <v>39</v>
      </c>
      <c r="F67" s="7" t="s">
        <v>40</v>
      </c>
      <c r="G67" s="5" t="s">
        <v>41</v>
      </c>
    </row>
    <row r="68" spans="1:7" s="14" customFormat="1" ht="24" customHeight="1" x14ac:dyDescent="0.25">
      <c r="A68" s="9">
        <v>1</v>
      </c>
      <c r="B68" s="10" t="s">
        <v>113</v>
      </c>
      <c r="C68" s="10" t="s">
        <v>114</v>
      </c>
      <c r="D68" s="11"/>
      <c r="E68" s="9" t="s">
        <v>44</v>
      </c>
      <c r="F68" s="27" t="s">
        <v>45</v>
      </c>
      <c r="G68" s="19">
        <f t="shared" ref="G68" si="3">D68*E68</f>
        <v>0</v>
      </c>
    </row>
    <row r="69" spans="1:7" s="14" customFormat="1" ht="12.95" customHeight="1" x14ac:dyDescent="0.25">
      <c r="A69" s="21"/>
      <c r="B69" s="22"/>
      <c r="C69" s="87" t="s">
        <v>223</v>
      </c>
      <c r="D69" s="87"/>
      <c r="E69" s="87"/>
      <c r="F69" s="87"/>
      <c r="G69" s="23">
        <f>SUM(G68)</f>
        <v>0</v>
      </c>
    </row>
    <row r="70" spans="1:7" s="14" customFormat="1" ht="12.95" customHeight="1" x14ac:dyDescent="0.25">
      <c r="A70" s="16"/>
      <c r="B70" s="17"/>
      <c r="C70" s="17"/>
      <c r="D70" s="17"/>
      <c r="E70" s="17"/>
      <c r="F70" s="18"/>
      <c r="G70" s="18"/>
    </row>
    <row r="71" spans="1:7" s="14" customFormat="1" ht="24" customHeight="1" x14ac:dyDescent="0.25">
      <c r="A71" s="9">
        <v>2</v>
      </c>
      <c r="B71" s="10" t="s">
        <v>115</v>
      </c>
      <c r="C71" s="10" t="s">
        <v>116</v>
      </c>
      <c r="D71" s="11"/>
      <c r="E71" s="9" t="s">
        <v>75</v>
      </c>
      <c r="F71" s="20" t="s">
        <v>63</v>
      </c>
      <c r="G71" s="19">
        <f t="shared" ref="G71:G90" si="4">D71*E71</f>
        <v>0</v>
      </c>
    </row>
    <row r="72" spans="1:7" s="14" customFormat="1" ht="12.95" customHeight="1" x14ac:dyDescent="0.25">
      <c r="A72" s="24" t="s">
        <v>8</v>
      </c>
      <c r="B72" s="24" t="s">
        <v>8</v>
      </c>
      <c r="C72" s="25" t="s">
        <v>117</v>
      </c>
      <c r="D72" s="24"/>
      <c r="E72" s="24" t="s">
        <v>8</v>
      </c>
      <c r="F72" s="24" t="s">
        <v>8</v>
      </c>
      <c r="G72" s="19"/>
    </row>
    <row r="73" spans="1:7" s="14" customFormat="1" ht="24" customHeight="1" x14ac:dyDescent="0.25">
      <c r="A73" s="9">
        <v>3</v>
      </c>
      <c r="B73" s="10" t="s">
        <v>118</v>
      </c>
      <c r="C73" s="10" t="s">
        <v>119</v>
      </c>
      <c r="D73" s="11"/>
      <c r="E73" s="9" t="s">
        <v>91</v>
      </c>
      <c r="F73" s="10" t="s">
        <v>63</v>
      </c>
      <c r="G73" s="19">
        <f t="shared" si="4"/>
        <v>0</v>
      </c>
    </row>
    <row r="74" spans="1:7" s="14" customFormat="1" ht="12.95" customHeight="1" x14ac:dyDescent="0.25">
      <c r="A74" s="24" t="s">
        <v>8</v>
      </c>
      <c r="B74" s="24" t="s">
        <v>8</v>
      </c>
      <c r="C74" s="25" t="s">
        <v>92</v>
      </c>
      <c r="D74" s="24"/>
      <c r="E74" s="24" t="s">
        <v>8</v>
      </c>
      <c r="F74" s="24" t="s">
        <v>8</v>
      </c>
      <c r="G74" s="19"/>
    </row>
    <row r="75" spans="1:7" s="14" customFormat="1" ht="24" customHeight="1" x14ac:dyDescent="0.25">
      <c r="A75" s="9">
        <v>4</v>
      </c>
      <c r="B75" s="10" t="s">
        <v>120</v>
      </c>
      <c r="C75" s="10" t="s">
        <v>121</v>
      </c>
      <c r="D75" s="11"/>
      <c r="E75" s="9" t="s">
        <v>122</v>
      </c>
      <c r="F75" s="10" t="s">
        <v>45</v>
      </c>
      <c r="G75" s="19">
        <f t="shared" si="4"/>
        <v>0</v>
      </c>
    </row>
    <row r="76" spans="1:7" s="14" customFormat="1" ht="12.95" customHeight="1" x14ac:dyDescent="0.25">
      <c r="A76" s="24" t="s">
        <v>8</v>
      </c>
      <c r="B76" s="24" t="s">
        <v>8</v>
      </c>
      <c r="C76" s="25" t="s">
        <v>123</v>
      </c>
      <c r="D76" s="24"/>
      <c r="E76" s="24" t="s">
        <v>8</v>
      </c>
      <c r="F76" s="24" t="s">
        <v>8</v>
      </c>
      <c r="G76" s="19"/>
    </row>
    <row r="77" spans="1:7" s="14" customFormat="1" ht="24" customHeight="1" x14ac:dyDescent="0.25">
      <c r="A77" s="9">
        <v>5</v>
      </c>
      <c r="B77" s="10" t="s">
        <v>124</v>
      </c>
      <c r="C77" s="10" t="s">
        <v>125</v>
      </c>
      <c r="D77" s="11"/>
      <c r="E77" s="9" t="s">
        <v>51</v>
      </c>
      <c r="F77" s="10" t="s">
        <v>45</v>
      </c>
      <c r="G77" s="19">
        <f t="shared" si="4"/>
        <v>0</v>
      </c>
    </row>
    <row r="78" spans="1:7" s="14" customFormat="1" ht="12.95" customHeight="1" x14ac:dyDescent="0.25">
      <c r="A78" s="24" t="s">
        <v>8</v>
      </c>
      <c r="B78" s="24" t="s">
        <v>8</v>
      </c>
      <c r="C78" s="25" t="s">
        <v>126</v>
      </c>
      <c r="D78" s="24"/>
      <c r="E78" s="24" t="s">
        <v>8</v>
      </c>
      <c r="F78" s="24" t="s">
        <v>8</v>
      </c>
      <c r="G78" s="19"/>
    </row>
    <row r="79" spans="1:7" s="14" customFormat="1" ht="24" customHeight="1" x14ac:dyDescent="0.25">
      <c r="A79" s="9">
        <v>6</v>
      </c>
      <c r="B79" s="10" t="s">
        <v>124</v>
      </c>
      <c r="C79" s="10" t="s">
        <v>125</v>
      </c>
      <c r="D79" s="11"/>
      <c r="E79" s="9" t="s">
        <v>127</v>
      </c>
      <c r="F79" s="10" t="s">
        <v>45</v>
      </c>
      <c r="G79" s="19">
        <f t="shared" si="4"/>
        <v>0</v>
      </c>
    </row>
    <row r="80" spans="1:7" s="14" customFormat="1" ht="12.95" customHeight="1" x14ac:dyDescent="0.25">
      <c r="A80" s="24" t="s">
        <v>8</v>
      </c>
      <c r="B80" s="24" t="s">
        <v>8</v>
      </c>
      <c r="C80" s="25" t="s">
        <v>128</v>
      </c>
      <c r="D80" s="24"/>
      <c r="E80" s="24" t="s">
        <v>8</v>
      </c>
      <c r="F80" s="24" t="s">
        <v>8</v>
      </c>
      <c r="G80" s="19"/>
    </row>
    <row r="81" spans="1:7" s="14" customFormat="1" ht="24" customHeight="1" x14ac:dyDescent="0.25">
      <c r="A81" s="9">
        <v>7</v>
      </c>
      <c r="B81" s="10" t="s">
        <v>129</v>
      </c>
      <c r="C81" s="10" t="s">
        <v>130</v>
      </c>
      <c r="D81" s="11"/>
      <c r="E81" s="9" t="s">
        <v>51</v>
      </c>
      <c r="F81" s="10" t="s">
        <v>45</v>
      </c>
      <c r="G81" s="19">
        <f t="shared" si="4"/>
        <v>0</v>
      </c>
    </row>
    <row r="82" spans="1:7" s="14" customFormat="1" ht="24" customHeight="1" x14ac:dyDescent="0.25">
      <c r="A82" s="9">
        <v>8</v>
      </c>
      <c r="B82" s="10" t="s">
        <v>131</v>
      </c>
      <c r="C82" s="10" t="s">
        <v>132</v>
      </c>
      <c r="D82" s="11"/>
      <c r="E82" s="9" t="s">
        <v>133</v>
      </c>
      <c r="F82" s="10" t="s">
        <v>45</v>
      </c>
      <c r="G82" s="19">
        <f t="shared" si="4"/>
        <v>0</v>
      </c>
    </row>
    <row r="83" spans="1:7" s="14" customFormat="1" ht="12.95" customHeight="1" x14ac:dyDescent="0.25">
      <c r="A83" s="9">
        <v>9</v>
      </c>
      <c r="B83" s="10" t="s">
        <v>113</v>
      </c>
      <c r="C83" s="10" t="s">
        <v>134</v>
      </c>
      <c r="D83" s="11"/>
      <c r="E83" s="9" t="s">
        <v>51</v>
      </c>
      <c r="F83" s="10" t="s">
        <v>45</v>
      </c>
      <c r="G83" s="19">
        <f t="shared" si="4"/>
        <v>0</v>
      </c>
    </row>
    <row r="84" spans="1:7" s="14" customFormat="1" ht="24" customHeight="1" x14ac:dyDescent="0.25">
      <c r="A84" s="9">
        <v>10</v>
      </c>
      <c r="B84" s="10" t="s">
        <v>135</v>
      </c>
      <c r="C84" s="10" t="s">
        <v>136</v>
      </c>
      <c r="D84" s="11"/>
      <c r="E84" s="9" t="s">
        <v>88</v>
      </c>
      <c r="F84" s="10" t="s">
        <v>63</v>
      </c>
      <c r="G84" s="19">
        <f t="shared" si="4"/>
        <v>0</v>
      </c>
    </row>
    <row r="85" spans="1:7" s="14" customFormat="1" ht="12.95" customHeight="1" x14ac:dyDescent="0.25">
      <c r="A85" s="24" t="s">
        <v>8</v>
      </c>
      <c r="B85" s="24" t="s">
        <v>8</v>
      </c>
      <c r="C85" s="25" t="s">
        <v>59</v>
      </c>
      <c r="D85" s="24"/>
      <c r="E85" s="24" t="s">
        <v>8</v>
      </c>
      <c r="F85" s="24" t="s">
        <v>8</v>
      </c>
      <c r="G85" s="19"/>
    </row>
    <row r="86" spans="1:7" s="14" customFormat="1" ht="24" customHeight="1" x14ac:dyDescent="0.25">
      <c r="A86" s="9">
        <v>11</v>
      </c>
      <c r="B86" s="10" t="s">
        <v>137</v>
      </c>
      <c r="C86" s="10" t="s">
        <v>138</v>
      </c>
      <c r="D86" s="11"/>
      <c r="E86" s="9" t="s">
        <v>139</v>
      </c>
      <c r="F86" s="10" t="s">
        <v>63</v>
      </c>
      <c r="G86" s="19">
        <f t="shared" si="4"/>
        <v>0</v>
      </c>
    </row>
    <row r="87" spans="1:7" s="14" customFormat="1" ht="12.95" customHeight="1" x14ac:dyDescent="0.25">
      <c r="A87" s="24" t="s">
        <v>8</v>
      </c>
      <c r="B87" s="24" t="s">
        <v>8</v>
      </c>
      <c r="C87" s="25" t="s">
        <v>140</v>
      </c>
      <c r="D87" s="24"/>
      <c r="E87" s="24" t="s">
        <v>8</v>
      </c>
      <c r="F87" s="24" t="s">
        <v>8</v>
      </c>
      <c r="G87" s="19"/>
    </row>
    <row r="88" spans="1:7" s="14" customFormat="1" ht="12.95" customHeight="1" x14ac:dyDescent="0.25">
      <c r="A88" s="9">
        <v>12</v>
      </c>
      <c r="B88" s="10" t="s">
        <v>141</v>
      </c>
      <c r="C88" s="10" t="s">
        <v>142</v>
      </c>
      <c r="D88" s="11"/>
      <c r="E88" s="9" t="s">
        <v>143</v>
      </c>
      <c r="F88" s="10" t="s">
        <v>45</v>
      </c>
      <c r="G88" s="19">
        <f t="shared" si="4"/>
        <v>0</v>
      </c>
    </row>
    <row r="89" spans="1:7" s="14" customFormat="1" ht="12.95" customHeight="1" x14ac:dyDescent="0.25">
      <c r="A89" s="24" t="s">
        <v>8</v>
      </c>
      <c r="B89" s="24" t="s">
        <v>8</v>
      </c>
      <c r="C89" s="25" t="s">
        <v>144</v>
      </c>
      <c r="D89" s="24"/>
      <c r="E89" s="24" t="s">
        <v>8</v>
      </c>
      <c r="F89" s="24" t="s">
        <v>8</v>
      </c>
      <c r="G89" s="19"/>
    </row>
    <row r="90" spans="1:7" s="14" customFormat="1" ht="24" customHeight="1" x14ac:dyDescent="0.25">
      <c r="A90" s="9">
        <v>13</v>
      </c>
      <c r="B90" s="10" t="s">
        <v>145</v>
      </c>
      <c r="C90" s="10" t="s">
        <v>146</v>
      </c>
      <c r="D90" s="11"/>
      <c r="E90" s="9" t="s">
        <v>44</v>
      </c>
      <c r="F90" s="15" t="s">
        <v>45</v>
      </c>
      <c r="G90" s="19">
        <f t="shared" si="4"/>
        <v>0</v>
      </c>
    </row>
    <row r="91" spans="1:7" s="14" customFormat="1" ht="12.95" customHeight="1" x14ac:dyDescent="0.25">
      <c r="A91" s="21"/>
      <c r="B91" s="22"/>
      <c r="C91" s="87" t="s">
        <v>224</v>
      </c>
      <c r="D91" s="87"/>
      <c r="E91" s="87"/>
      <c r="F91" s="87"/>
      <c r="G91" s="23">
        <f>SUM(G71:G90)</f>
        <v>0</v>
      </c>
    </row>
    <row r="92" spans="1:7" s="14" customFormat="1" ht="12.95" customHeight="1" x14ac:dyDescent="0.25"/>
    <row r="93" spans="1:7" s="14" customFormat="1" ht="12.95" customHeight="1" x14ac:dyDescent="0.25"/>
    <row r="94" spans="1:7" ht="2.85" customHeight="1" x14ac:dyDescent="0.25"/>
    <row r="95" spans="1:7" ht="17.100000000000001" customHeight="1" x14ac:dyDescent="0.25">
      <c r="A95" s="96" t="s">
        <v>147</v>
      </c>
      <c r="B95" s="95"/>
      <c r="C95" s="95"/>
      <c r="D95" s="95"/>
      <c r="E95" s="95"/>
      <c r="F95" s="95"/>
      <c r="G95" s="95"/>
    </row>
    <row r="96" spans="1:7" ht="2.85" customHeight="1" x14ac:dyDescent="0.25"/>
    <row r="97" spans="1:7" ht="11.45" customHeight="1" x14ac:dyDescent="0.25">
      <c r="A97" s="5" t="s">
        <v>36</v>
      </c>
      <c r="B97" s="7" t="s">
        <v>37</v>
      </c>
      <c r="C97" s="7" t="s">
        <v>21</v>
      </c>
      <c r="D97" s="5" t="s">
        <v>38</v>
      </c>
      <c r="E97" s="5" t="s">
        <v>39</v>
      </c>
      <c r="F97" s="7" t="s">
        <v>40</v>
      </c>
      <c r="G97" s="5" t="s">
        <v>41</v>
      </c>
    </row>
    <row r="98" spans="1:7" s="14" customFormat="1" ht="12.95" customHeight="1" x14ac:dyDescent="0.25">
      <c r="A98" s="9">
        <v>1</v>
      </c>
      <c r="B98" s="10" t="s">
        <v>148</v>
      </c>
      <c r="C98" s="10" t="s">
        <v>149</v>
      </c>
      <c r="D98" s="11"/>
      <c r="E98" s="9" t="s">
        <v>150</v>
      </c>
      <c r="F98" s="12" t="s">
        <v>63</v>
      </c>
      <c r="G98" s="19">
        <f t="shared" ref="G98:G110" si="5">D98*E98</f>
        <v>0</v>
      </c>
    </row>
    <row r="99" spans="1:7" s="14" customFormat="1" ht="12.95" customHeight="1" x14ac:dyDescent="0.25">
      <c r="A99" s="24" t="s">
        <v>8</v>
      </c>
      <c r="B99" s="24" t="s">
        <v>8</v>
      </c>
      <c r="C99" s="25" t="s">
        <v>151</v>
      </c>
      <c r="D99" s="24"/>
      <c r="E99" s="24" t="s">
        <v>8</v>
      </c>
      <c r="F99" s="24" t="s">
        <v>8</v>
      </c>
      <c r="G99" s="19"/>
    </row>
    <row r="100" spans="1:7" s="14" customFormat="1" ht="12.95" customHeight="1" x14ac:dyDescent="0.25">
      <c r="A100" s="9">
        <v>2</v>
      </c>
      <c r="B100" s="10" t="s">
        <v>152</v>
      </c>
      <c r="C100" s="10" t="s">
        <v>153</v>
      </c>
      <c r="D100" s="11"/>
      <c r="E100" s="9" t="s">
        <v>44</v>
      </c>
      <c r="F100" s="10" t="s">
        <v>45</v>
      </c>
      <c r="G100" s="19">
        <f t="shared" si="5"/>
        <v>0</v>
      </c>
    </row>
    <row r="101" spans="1:7" s="14" customFormat="1" ht="12.95" customHeight="1" x14ac:dyDescent="0.25">
      <c r="A101" s="9">
        <v>3</v>
      </c>
      <c r="B101" s="10" t="s">
        <v>154</v>
      </c>
      <c r="C101" s="10" t="s">
        <v>155</v>
      </c>
      <c r="D101" s="11"/>
      <c r="E101" s="9" t="s">
        <v>133</v>
      </c>
      <c r="F101" s="10" t="s">
        <v>45</v>
      </c>
      <c r="G101" s="19">
        <f t="shared" si="5"/>
        <v>0</v>
      </c>
    </row>
    <row r="102" spans="1:7" s="14" customFormat="1" ht="12.95" customHeight="1" x14ac:dyDescent="0.25">
      <c r="A102" s="9">
        <v>4</v>
      </c>
      <c r="B102" s="10" t="s">
        <v>156</v>
      </c>
      <c r="C102" s="10" t="s">
        <v>157</v>
      </c>
      <c r="D102" s="11"/>
      <c r="E102" s="9" t="s">
        <v>44</v>
      </c>
      <c r="F102" s="10" t="s">
        <v>45</v>
      </c>
      <c r="G102" s="19">
        <f t="shared" si="5"/>
        <v>0</v>
      </c>
    </row>
    <row r="103" spans="1:7" s="14" customFormat="1" ht="12.95" customHeight="1" x14ac:dyDescent="0.25">
      <c r="A103" s="9">
        <v>5</v>
      </c>
      <c r="B103" s="10" t="s">
        <v>158</v>
      </c>
      <c r="C103" s="10" t="s">
        <v>159</v>
      </c>
      <c r="D103" s="11"/>
      <c r="E103" s="9" t="s">
        <v>44</v>
      </c>
      <c r="F103" s="10" t="s">
        <v>45</v>
      </c>
      <c r="G103" s="19">
        <f t="shared" si="5"/>
        <v>0</v>
      </c>
    </row>
    <row r="104" spans="1:7" s="14" customFormat="1" ht="12.95" customHeight="1" x14ac:dyDescent="0.25">
      <c r="A104" s="9">
        <v>6</v>
      </c>
      <c r="B104" s="10" t="s">
        <v>160</v>
      </c>
      <c r="C104" s="10" t="s">
        <v>161</v>
      </c>
      <c r="D104" s="11"/>
      <c r="E104" s="9" t="s">
        <v>133</v>
      </c>
      <c r="F104" s="10" t="s">
        <v>45</v>
      </c>
      <c r="G104" s="19">
        <f t="shared" si="5"/>
        <v>0</v>
      </c>
    </row>
    <row r="105" spans="1:7" s="14" customFormat="1" ht="12.95" customHeight="1" x14ac:dyDescent="0.25">
      <c r="A105" s="9">
        <v>7</v>
      </c>
      <c r="B105" s="10" t="s">
        <v>162</v>
      </c>
      <c r="C105" s="10" t="s">
        <v>163</v>
      </c>
      <c r="D105" s="11"/>
      <c r="E105" s="9" t="s">
        <v>44</v>
      </c>
      <c r="F105" s="10" t="s">
        <v>45</v>
      </c>
      <c r="G105" s="19">
        <f t="shared" si="5"/>
        <v>0</v>
      </c>
    </row>
    <row r="106" spans="1:7" s="14" customFormat="1" ht="12.95" customHeight="1" x14ac:dyDescent="0.25">
      <c r="A106" s="9">
        <v>8</v>
      </c>
      <c r="B106" s="10" t="s">
        <v>164</v>
      </c>
      <c r="C106" s="10" t="s">
        <v>165</v>
      </c>
      <c r="D106" s="11"/>
      <c r="E106" s="9" t="s">
        <v>44</v>
      </c>
      <c r="F106" s="10" t="s">
        <v>45</v>
      </c>
      <c r="G106" s="19">
        <f t="shared" si="5"/>
        <v>0</v>
      </c>
    </row>
    <row r="107" spans="1:7" s="14" customFormat="1" ht="12.95" customHeight="1" x14ac:dyDescent="0.25">
      <c r="A107" s="9">
        <v>9</v>
      </c>
      <c r="B107" s="10" t="s">
        <v>166</v>
      </c>
      <c r="C107" s="10" t="s">
        <v>167</v>
      </c>
      <c r="D107" s="11"/>
      <c r="E107" s="9" t="s">
        <v>44</v>
      </c>
      <c r="F107" s="10" t="s">
        <v>45</v>
      </c>
      <c r="G107" s="19">
        <f t="shared" si="5"/>
        <v>0</v>
      </c>
    </row>
    <row r="108" spans="1:7" s="14" customFormat="1" ht="12.95" customHeight="1" x14ac:dyDescent="0.25">
      <c r="A108" s="9">
        <v>10</v>
      </c>
      <c r="B108" s="10" t="s">
        <v>168</v>
      </c>
      <c r="C108" s="10" t="s">
        <v>169</v>
      </c>
      <c r="D108" s="11"/>
      <c r="E108" s="9" t="s">
        <v>44</v>
      </c>
      <c r="F108" s="10" t="s">
        <v>45</v>
      </c>
      <c r="G108" s="19">
        <f t="shared" si="5"/>
        <v>0</v>
      </c>
    </row>
    <row r="109" spans="1:7" s="14" customFormat="1" ht="12.95" customHeight="1" x14ac:dyDescent="0.25">
      <c r="A109" s="9">
        <v>11</v>
      </c>
      <c r="B109" s="10" t="s">
        <v>170</v>
      </c>
      <c r="C109" s="10" t="s">
        <v>171</v>
      </c>
      <c r="D109" s="11"/>
      <c r="E109" s="9" t="s">
        <v>44</v>
      </c>
      <c r="F109" s="10" t="s">
        <v>45</v>
      </c>
      <c r="G109" s="19">
        <f t="shared" si="5"/>
        <v>0</v>
      </c>
    </row>
    <row r="110" spans="1:7" s="14" customFormat="1" ht="12.95" customHeight="1" x14ac:dyDescent="0.25">
      <c r="A110" s="9">
        <v>12</v>
      </c>
      <c r="B110" s="10" t="s">
        <v>172</v>
      </c>
      <c r="C110" s="10" t="s">
        <v>173</v>
      </c>
      <c r="D110" s="11"/>
      <c r="E110" s="9" t="s">
        <v>44</v>
      </c>
      <c r="F110" s="15" t="s">
        <v>45</v>
      </c>
      <c r="G110" s="19">
        <f t="shared" si="5"/>
        <v>0</v>
      </c>
    </row>
    <row r="111" spans="1:7" s="14" customFormat="1" ht="12.95" customHeight="1" x14ac:dyDescent="0.25">
      <c r="A111" s="21"/>
      <c r="B111" s="22"/>
      <c r="C111" s="87" t="s">
        <v>225</v>
      </c>
      <c r="D111" s="87"/>
      <c r="E111" s="87"/>
      <c r="F111" s="87"/>
      <c r="G111" s="23">
        <f>SUM(G98:G110)</f>
        <v>0</v>
      </c>
    </row>
    <row r="112" spans="1:7" s="14" customFormat="1" ht="12.95" customHeight="1" x14ac:dyDescent="0.25"/>
    <row r="113" spans="1:7" s="14" customFormat="1" ht="12.95" customHeight="1" x14ac:dyDescent="0.25"/>
    <row r="114" spans="1:7" ht="2.85" customHeight="1" x14ac:dyDescent="0.25"/>
    <row r="115" spans="1:7" ht="0" hidden="1" customHeight="1" x14ac:dyDescent="0.25"/>
    <row r="116" spans="1:7" ht="17.100000000000001" customHeight="1" x14ac:dyDescent="0.25">
      <c r="A116" s="85" t="s">
        <v>174</v>
      </c>
      <c r="B116" s="95"/>
      <c r="C116" s="95"/>
      <c r="D116" s="95"/>
      <c r="E116" s="95"/>
      <c r="F116" s="95"/>
      <c r="G116" s="95"/>
    </row>
    <row r="117" spans="1:7" ht="2.85" customHeight="1" x14ac:dyDescent="0.25"/>
    <row r="118" spans="1:7" x14ac:dyDescent="0.25">
      <c r="A118" s="8" t="s">
        <v>36</v>
      </c>
      <c r="B118" s="6"/>
      <c r="C118" s="6"/>
      <c r="D118" s="6"/>
      <c r="E118" s="6"/>
      <c r="F118" s="90"/>
      <c r="G118" s="90"/>
    </row>
    <row r="119" spans="1:7" s="14" customFormat="1" ht="12.95" customHeight="1" x14ac:dyDescent="0.25">
      <c r="A119" s="31">
        <v>1</v>
      </c>
      <c r="B119" s="29" t="s">
        <v>175</v>
      </c>
      <c r="C119" s="29" t="s">
        <v>176</v>
      </c>
      <c r="D119" s="32"/>
      <c r="E119" s="32">
        <v>3</v>
      </c>
      <c r="F119" s="29" t="s">
        <v>45</v>
      </c>
      <c r="G119" s="19">
        <f t="shared" ref="G119:G146" si="6">D119*E119</f>
        <v>0</v>
      </c>
    </row>
    <row r="120" spans="1:7" s="14" customFormat="1" ht="12.95" customHeight="1" x14ac:dyDescent="0.25">
      <c r="A120" s="31">
        <v>2</v>
      </c>
      <c r="B120" s="29" t="s">
        <v>177</v>
      </c>
      <c r="C120" s="29" t="s">
        <v>178</v>
      </c>
      <c r="D120" s="32"/>
      <c r="E120" s="32">
        <v>2</v>
      </c>
      <c r="F120" s="29" t="s">
        <v>45</v>
      </c>
      <c r="G120" s="19">
        <f t="shared" si="6"/>
        <v>0</v>
      </c>
    </row>
    <row r="121" spans="1:7" s="14" customFormat="1" ht="12.95" customHeight="1" x14ac:dyDescent="0.25">
      <c r="A121" s="94">
        <v>3</v>
      </c>
      <c r="B121" s="91" t="s">
        <v>179</v>
      </c>
      <c r="C121" s="29" t="s">
        <v>180</v>
      </c>
      <c r="D121" s="93"/>
      <c r="E121" s="93">
        <v>45</v>
      </c>
      <c r="F121" s="91" t="s">
        <v>63</v>
      </c>
      <c r="G121" s="86">
        <f t="shared" si="6"/>
        <v>0</v>
      </c>
    </row>
    <row r="122" spans="1:7" s="14" customFormat="1" ht="12.95" customHeight="1" x14ac:dyDescent="0.25">
      <c r="A122" s="92"/>
      <c r="B122" s="92"/>
      <c r="C122" s="29" t="s">
        <v>59</v>
      </c>
      <c r="D122" s="92"/>
      <c r="E122" s="92"/>
      <c r="F122" s="92"/>
      <c r="G122" s="86"/>
    </row>
    <row r="123" spans="1:7" s="14" customFormat="1" ht="12.95" customHeight="1" x14ac:dyDescent="0.25">
      <c r="A123" s="31">
        <v>4</v>
      </c>
      <c r="B123" s="29" t="s">
        <v>181</v>
      </c>
      <c r="C123" s="29" t="s">
        <v>182</v>
      </c>
      <c r="D123" s="32"/>
      <c r="E123" s="32">
        <v>20</v>
      </c>
      <c r="F123" s="29" t="s">
        <v>63</v>
      </c>
      <c r="G123" s="19">
        <f t="shared" si="6"/>
        <v>0</v>
      </c>
    </row>
    <row r="124" spans="1:7" s="14" customFormat="1" ht="12.95" customHeight="1" x14ac:dyDescent="0.25">
      <c r="A124" s="94">
        <v>5</v>
      </c>
      <c r="B124" s="91" t="s">
        <v>183</v>
      </c>
      <c r="C124" s="29" t="s">
        <v>184</v>
      </c>
      <c r="D124" s="93"/>
      <c r="E124" s="93">
        <v>6</v>
      </c>
      <c r="F124" s="91" t="s">
        <v>63</v>
      </c>
      <c r="G124" s="86">
        <f t="shared" si="6"/>
        <v>0</v>
      </c>
    </row>
    <row r="125" spans="1:7" s="14" customFormat="1" ht="12.95" customHeight="1" x14ac:dyDescent="0.25">
      <c r="A125" s="92"/>
      <c r="B125" s="92"/>
      <c r="C125" s="29" t="s">
        <v>185</v>
      </c>
      <c r="D125" s="92"/>
      <c r="E125" s="92"/>
      <c r="F125" s="92"/>
      <c r="G125" s="86"/>
    </row>
    <row r="126" spans="1:7" s="14" customFormat="1" ht="12.95" customHeight="1" x14ac:dyDescent="0.25">
      <c r="A126" s="31">
        <v>6</v>
      </c>
      <c r="B126" s="29" t="s">
        <v>186</v>
      </c>
      <c r="C126" s="29" t="s">
        <v>187</v>
      </c>
      <c r="D126" s="32"/>
      <c r="E126" s="32">
        <v>4</v>
      </c>
      <c r="F126" s="29" t="s">
        <v>45</v>
      </c>
      <c r="G126" s="19">
        <f t="shared" si="6"/>
        <v>0</v>
      </c>
    </row>
    <row r="127" spans="1:7" s="14" customFormat="1" ht="12.95" customHeight="1" x14ac:dyDescent="0.25">
      <c r="A127" s="31">
        <v>7</v>
      </c>
      <c r="B127" s="29" t="s">
        <v>188</v>
      </c>
      <c r="C127" s="29" t="s">
        <v>189</v>
      </c>
      <c r="D127" s="32"/>
      <c r="E127" s="32">
        <v>3</v>
      </c>
      <c r="F127" s="29" t="s">
        <v>45</v>
      </c>
      <c r="G127" s="19">
        <f t="shared" si="6"/>
        <v>0</v>
      </c>
    </row>
    <row r="128" spans="1:7" s="14" customFormat="1" ht="24" customHeight="1" x14ac:dyDescent="0.25">
      <c r="A128" s="31">
        <v>8</v>
      </c>
      <c r="B128" s="29" t="s">
        <v>190</v>
      </c>
      <c r="C128" s="29" t="s">
        <v>191</v>
      </c>
      <c r="D128" s="32"/>
      <c r="E128" s="32">
        <v>3</v>
      </c>
      <c r="F128" s="29" t="s">
        <v>45</v>
      </c>
      <c r="G128" s="19">
        <f t="shared" si="6"/>
        <v>0</v>
      </c>
    </row>
    <row r="129" spans="1:7" s="14" customFormat="1" ht="12.95" customHeight="1" x14ac:dyDescent="0.25">
      <c r="A129" s="94">
        <v>9</v>
      </c>
      <c r="B129" s="91" t="s">
        <v>192</v>
      </c>
      <c r="C129" s="29" t="s">
        <v>193</v>
      </c>
      <c r="D129" s="93"/>
      <c r="E129" s="93">
        <v>30</v>
      </c>
      <c r="F129" s="91" t="s">
        <v>63</v>
      </c>
      <c r="G129" s="86">
        <f t="shared" si="6"/>
        <v>0</v>
      </c>
    </row>
    <row r="130" spans="1:7" s="14" customFormat="1" ht="12.95" customHeight="1" x14ac:dyDescent="0.25">
      <c r="A130" s="92"/>
      <c r="B130" s="92"/>
      <c r="C130" s="29" t="s">
        <v>117</v>
      </c>
      <c r="D130" s="92"/>
      <c r="E130" s="92"/>
      <c r="F130" s="92"/>
      <c r="G130" s="86"/>
    </row>
    <row r="131" spans="1:7" s="14" customFormat="1" ht="12.95" customHeight="1" x14ac:dyDescent="0.25">
      <c r="A131" s="94">
        <v>10</v>
      </c>
      <c r="B131" s="91" t="s">
        <v>194</v>
      </c>
      <c r="C131" s="29" t="s">
        <v>195</v>
      </c>
      <c r="D131" s="93"/>
      <c r="E131" s="93">
        <v>85</v>
      </c>
      <c r="F131" s="91" t="s">
        <v>63</v>
      </c>
      <c r="G131" s="86">
        <f t="shared" si="6"/>
        <v>0</v>
      </c>
    </row>
    <row r="132" spans="1:7" s="14" customFormat="1" ht="12.95" customHeight="1" x14ac:dyDescent="0.25">
      <c r="A132" s="92"/>
      <c r="B132" s="92"/>
      <c r="C132" s="29" t="s">
        <v>92</v>
      </c>
      <c r="D132" s="92"/>
      <c r="E132" s="92"/>
      <c r="F132" s="92"/>
      <c r="G132" s="86"/>
    </row>
    <row r="133" spans="1:7" s="14" customFormat="1" ht="36" customHeight="1" x14ac:dyDescent="0.25">
      <c r="A133" s="31">
        <v>11</v>
      </c>
      <c r="B133" s="29" t="s">
        <v>196</v>
      </c>
      <c r="C133" s="29" t="s">
        <v>197</v>
      </c>
      <c r="D133" s="32"/>
      <c r="E133" s="32">
        <v>2</v>
      </c>
      <c r="F133" s="29" t="s">
        <v>45</v>
      </c>
      <c r="G133" s="19">
        <f t="shared" si="6"/>
        <v>0</v>
      </c>
    </row>
    <row r="134" spans="1:7" s="14" customFormat="1" ht="36" customHeight="1" x14ac:dyDescent="0.25">
      <c r="A134" s="31">
        <v>12</v>
      </c>
      <c r="B134" s="29" t="s">
        <v>198</v>
      </c>
      <c r="C134" s="29" t="s">
        <v>199</v>
      </c>
      <c r="D134" s="32"/>
      <c r="E134" s="32">
        <v>1</v>
      </c>
      <c r="F134" s="29" t="s">
        <v>45</v>
      </c>
      <c r="G134" s="19">
        <f t="shared" si="6"/>
        <v>0</v>
      </c>
    </row>
    <row r="135" spans="1:7" s="14" customFormat="1" ht="36" customHeight="1" x14ac:dyDescent="0.25">
      <c r="A135" s="31">
        <v>13</v>
      </c>
      <c r="B135" s="29" t="s">
        <v>200</v>
      </c>
      <c r="C135" s="29" t="s">
        <v>201</v>
      </c>
      <c r="D135" s="32"/>
      <c r="E135" s="32">
        <v>1</v>
      </c>
      <c r="F135" s="29" t="s">
        <v>45</v>
      </c>
      <c r="G135" s="19">
        <f t="shared" si="6"/>
        <v>0</v>
      </c>
    </row>
    <row r="136" spans="1:7" s="14" customFormat="1" ht="36" customHeight="1" x14ac:dyDescent="0.25">
      <c r="A136" s="31">
        <v>14</v>
      </c>
      <c r="B136" s="29" t="s">
        <v>202</v>
      </c>
      <c r="C136" s="29" t="s">
        <v>203</v>
      </c>
      <c r="D136" s="32"/>
      <c r="E136" s="32">
        <v>1</v>
      </c>
      <c r="F136" s="29" t="s">
        <v>45</v>
      </c>
      <c r="G136" s="19">
        <f t="shared" si="6"/>
        <v>0</v>
      </c>
    </row>
    <row r="137" spans="1:7" s="14" customFormat="1" ht="24" customHeight="1" x14ac:dyDescent="0.25">
      <c r="A137" s="31">
        <v>15</v>
      </c>
      <c r="B137" s="29" t="s">
        <v>204</v>
      </c>
      <c r="C137" s="29" t="s">
        <v>205</v>
      </c>
      <c r="D137" s="32"/>
      <c r="E137" s="32">
        <v>1</v>
      </c>
      <c r="F137" s="29" t="s">
        <v>45</v>
      </c>
      <c r="G137" s="19">
        <f t="shared" si="6"/>
        <v>0</v>
      </c>
    </row>
    <row r="138" spans="1:7" s="14" customFormat="1" ht="24" customHeight="1" x14ac:dyDescent="0.25">
      <c r="A138" s="31">
        <v>16</v>
      </c>
      <c r="B138" s="29" t="s">
        <v>206</v>
      </c>
      <c r="C138" s="29" t="s">
        <v>207</v>
      </c>
      <c r="D138" s="32"/>
      <c r="E138" s="32">
        <v>1</v>
      </c>
      <c r="F138" s="29" t="s">
        <v>45</v>
      </c>
      <c r="G138" s="19">
        <f t="shared" si="6"/>
        <v>0</v>
      </c>
    </row>
    <row r="139" spans="1:7" s="14" customFormat="1" ht="24" customHeight="1" x14ac:dyDescent="0.25">
      <c r="A139" s="31">
        <v>17</v>
      </c>
      <c r="B139" s="29" t="s">
        <v>208</v>
      </c>
      <c r="C139" s="29" t="s">
        <v>209</v>
      </c>
      <c r="D139" s="32"/>
      <c r="E139" s="32">
        <v>1</v>
      </c>
      <c r="F139" s="29" t="s">
        <v>45</v>
      </c>
      <c r="G139" s="19">
        <f t="shared" si="6"/>
        <v>0</v>
      </c>
    </row>
    <row r="140" spans="1:7" s="14" customFormat="1" ht="12.95" customHeight="1" x14ac:dyDescent="0.25">
      <c r="A140" s="94">
        <v>18</v>
      </c>
      <c r="B140" s="91" t="s">
        <v>210</v>
      </c>
      <c r="C140" s="29" t="s">
        <v>211</v>
      </c>
      <c r="D140" s="93"/>
      <c r="E140" s="93">
        <v>3</v>
      </c>
      <c r="F140" s="91" t="s">
        <v>45</v>
      </c>
      <c r="G140" s="86">
        <f t="shared" si="6"/>
        <v>0</v>
      </c>
    </row>
    <row r="141" spans="1:7" s="14" customFormat="1" ht="12.95" customHeight="1" x14ac:dyDescent="0.25">
      <c r="A141" s="92"/>
      <c r="B141" s="92"/>
      <c r="C141" s="29" t="s">
        <v>212</v>
      </c>
      <c r="D141" s="92"/>
      <c r="E141" s="92"/>
      <c r="F141" s="92"/>
      <c r="G141" s="86"/>
    </row>
    <row r="142" spans="1:7" s="14" customFormat="1" ht="12.95" customHeight="1" x14ac:dyDescent="0.25">
      <c r="A142" s="94">
        <v>19</v>
      </c>
      <c r="B142" s="91" t="s">
        <v>213</v>
      </c>
      <c r="C142" s="29" t="s">
        <v>214</v>
      </c>
      <c r="D142" s="93"/>
      <c r="E142" s="93">
        <v>45</v>
      </c>
      <c r="F142" s="91" t="s">
        <v>63</v>
      </c>
      <c r="G142" s="86">
        <f t="shared" si="6"/>
        <v>0</v>
      </c>
    </row>
    <row r="143" spans="1:7" s="14" customFormat="1" ht="12.95" customHeight="1" x14ac:dyDescent="0.25">
      <c r="A143" s="92"/>
      <c r="B143" s="92"/>
      <c r="C143" s="29" t="s">
        <v>59</v>
      </c>
      <c r="D143" s="92"/>
      <c r="E143" s="92"/>
      <c r="F143" s="92"/>
      <c r="G143" s="86"/>
    </row>
    <row r="144" spans="1:7" s="14" customFormat="1" ht="12.95" customHeight="1" x14ac:dyDescent="0.25">
      <c r="A144" s="94">
        <v>20</v>
      </c>
      <c r="B144" s="91" t="s">
        <v>215</v>
      </c>
      <c r="C144" s="29" t="s">
        <v>216</v>
      </c>
      <c r="D144" s="93"/>
      <c r="E144" s="93">
        <v>85</v>
      </c>
      <c r="F144" s="91" t="s">
        <v>63</v>
      </c>
      <c r="G144" s="86">
        <f t="shared" si="6"/>
        <v>0</v>
      </c>
    </row>
    <row r="145" spans="1:7" s="14" customFormat="1" ht="12.95" customHeight="1" x14ac:dyDescent="0.25">
      <c r="A145" s="92"/>
      <c r="B145" s="92"/>
      <c r="C145" s="29" t="s">
        <v>92</v>
      </c>
      <c r="D145" s="92"/>
      <c r="E145" s="92"/>
      <c r="F145" s="92"/>
      <c r="G145" s="86"/>
    </row>
    <row r="146" spans="1:7" s="14" customFormat="1" ht="12.95" customHeight="1" x14ac:dyDescent="0.25">
      <c r="A146" s="31">
        <v>21</v>
      </c>
      <c r="B146" s="29" t="s">
        <v>217</v>
      </c>
      <c r="C146" s="29" t="s">
        <v>218</v>
      </c>
      <c r="D146" s="32"/>
      <c r="E146" s="32">
        <v>3</v>
      </c>
      <c r="F146" s="29" t="s">
        <v>45</v>
      </c>
      <c r="G146" s="19">
        <f t="shared" si="6"/>
        <v>0</v>
      </c>
    </row>
    <row r="147" spans="1:7" s="14" customFormat="1" ht="12.95" customHeight="1" x14ac:dyDescent="0.25">
      <c r="A147" s="21"/>
      <c r="B147" s="22"/>
      <c r="C147" s="87" t="s">
        <v>226</v>
      </c>
      <c r="D147" s="87"/>
      <c r="E147" s="87"/>
      <c r="F147" s="87"/>
      <c r="G147" s="23">
        <f>SUM(G119:G146)</f>
        <v>0</v>
      </c>
    </row>
    <row r="148" spans="1:7" s="14" customFormat="1" ht="12.95" customHeight="1" x14ac:dyDescent="0.25"/>
    <row r="149" spans="1:7" s="14" customFormat="1" ht="12.95" customHeight="1" x14ac:dyDescent="0.25">
      <c r="A149" s="31"/>
      <c r="B149" s="29"/>
      <c r="C149" s="29" t="s">
        <v>227</v>
      </c>
      <c r="D149" s="32">
        <f>G121+G123+G124+G129+G131+G142+G144</f>
        <v>0</v>
      </c>
      <c r="E149" s="32">
        <v>5</v>
      </c>
      <c r="F149" s="29" t="s">
        <v>228</v>
      </c>
      <c r="G149" s="19">
        <f>D149*E149/100</f>
        <v>0</v>
      </c>
    </row>
    <row r="150" spans="1:7" s="14" customFormat="1" ht="12.95" customHeight="1" x14ac:dyDescent="0.25">
      <c r="A150" s="21"/>
      <c r="B150" s="22"/>
      <c r="C150" s="87" t="s">
        <v>229</v>
      </c>
      <c r="D150" s="87"/>
      <c r="E150" s="87"/>
      <c r="F150" s="87"/>
      <c r="G150" s="23">
        <f>SUM(G147:G149)</f>
        <v>0</v>
      </c>
    </row>
  </sheetData>
  <sheetProtection algorithmName="SHA-512" hashValue="6DdYh2g9ySWKxFJ9eHBf8s2nBZZiAbJCMd4zpNYtIqr8BL1Tdo4Pvn4JB/XmKfOpQUF8oTNxccLMQNCSiIhXCQ==" saltValue="KSwOPqQW+jGJOhB6pdu3Ag==" spinCount="100000" sheet="1" objects="1" scenarios="1"/>
  <protectedRanges>
    <protectedRange sqref="D149" name="Oblast8"/>
    <protectedRange sqref="D119:D146" name="Oblast7"/>
    <protectedRange sqref="D98:D110" name="Oblast6"/>
    <protectedRange sqref="D28:D60" name="Oblast3"/>
    <protectedRange sqref="D12:D14" name="Oblast1"/>
    <protectedRange sqref="D17:D19" name="Oblast2"/>
    <protectedRange sqref="D68" name="Oblast4"/>
    <protectedRange sqref="D71:D90" name="Oblast5"/>
  </protectedRanges>
  <mergeCells count="60">
    <mergeCell ref="A65:G65"/>
    <mergeCell ref="C61:F61"/>
    <mergeCell ref="A25:G25"/>
    <mergeCell ref="C20:F20"/>
    <mergeCell ref="A6:G6"/>
    <mergeCell ref="A9:G9"/>
    <mergeCell ref="A116:G116"/>
    <mergeCell ref="C111:F111"/>
    <mergeCell ref="A95:G95"/>
    <mergeCell ref="C91:F91"/>
    <mergeCell ref="C69:F69"/>
    <mergeCell ref="E124:E125"/>
    <mergeCell ref="A124:A125"/>
    <mergeCell ref="B124:B125"/>
    <mergeCell ref="D124:D125"/>
    <mergeCell ref="E121:E122"/>
    <mergeCell ref="A121:A122"/>
    <mergeCell ref="B121:B122"/>
    <mergeCell ref="D121:D122"/>
    <mergeCell ref="E140:E141"/>
    <mergeCell ref="F140:F141"/>
    <mergeCell ref="G140:G141"/>
    <mergeCell ref="E129:E130"/>
    <mergeCell ref="A131:A132"/>
    <mergeCell ref="B131:B132"/>
    <mergeCell ref="D131:D132"/>
    <mergeCell ref="E131:E132"/>
    <mergeCell ref="F129:F130"/>
    <mergeCell ref="G129:G130"/>
    <mergeCell ref="F131:F132"/>
    <mergeCell ref="A129:A130"/>
    <mergeCell ref="B129:B130"/>
    <mergeCell ref="D129:D130"/>
    <mergeCell ref="A142:A143"/>
    <mergeCell ref="B142:B143"/>
    <mergeCell ref="D142:D143"/>
    <mergeCell ref="A140:A141"/>
    <mergeCell ref="B140:B141"/>
    <mergeCell ref="D140:D141"/>
    <mergeCell ref="D144:D145"/>
    <mergeCell ref="E144:E145"/>
    <mergeCell ref="F142:F143"/>
    <mergeCell ref="G142:G143"/>
    <mergeCell ref="F144:F145"/>
    <mergeCell ref="G144:G145"/>
    <mergeCell ref="C147:F147"/>
    <mergeCell ref="C150:F150"/>
    <mergeCell ref="A1:G1"/>
    <mergeCell ref="A2:G2"/>
    <mergeCell ref="A3:G3"/>
    <mergeCell ref="C15:F15"/>
    <mergeCell ref="G121:G122"/>
    <mergeCell ref="F118:G118"/>
    <mergeCell ref="F121:F122"/>
    <mergeCell ref="F124:F125"/>
    <mergeCell ref="G124:G125"/>
    <mergeCell ref="G131:G132"/>
    <mergeCell ref="E142:E143"/>
    <mergeCell ref="A144:A145"/>
    <mergeCell ref="B144:B145"/>
  </mergeCells>
  <pageMargins left="0" right="0" top="0" bottom="0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SimanovskaLucie</cp:lastModifiedBy>
  <cp:lastPrinted>2022-04-04T08:34:56Z</cp:lastPrinted>
  <dcterms:created xsi:type="dcterms:W3CDTF">2022-04-04T08:35:20Z</dcterms:created>
  <dcterms:modified xsi:type="dcterms:W3CDTF">2023-02-06T08:12:15Z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